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61" windowWidth="11610" windowHeight="6480" tabRatio="788" firstSheet="1"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1">'Balance Sheet'!$A$1:$G$51</definedName>
    <definedName name="_xlnm.Print_Area" localSheetId="3">'Cash Flow Statement'!$A$1:$H$55</definedName>
    <definedName name="_xlnm.Print_Area" localSheetId="0">'Income Statements'!$A$1:$L$51</definedName>
    <definedName name="_xlnm.Print_Area" localSheetId="4">'Notes'!$A$1:$Q$226</definedName>
    <definedName name="_xlnm.Print_Area" localSheetId="2">'Statement of Changes in Equity'!$A$1:$O$44</definedName>
    <definedName name="_xlnm.Print_Titles" localSheetId="3">'Cash Flow Statement'!$1:$10</definedName>
    <definedName name="_xlnm.Print_Titles" localSheetId="4">'Notes'!$1:$6</definedName>
    <definedName name="_xlnm.Print_Titles" localSheetId="2">'Statement of Changes in Equity'!$1:$9</definedName>
  </definedNames>
  <calcPr fullCalcOnLoad="1"/>
</workbook>
</file>

<file path=xl/sharedStrings.xml><?xml version="1.0" encoding="utf-8"?>
<sst xmlns="http://schemas.openxmlformats.org/spreadsheetml/2006/main" count="428" uniqueCount="288">
  <si>
    <t xml:space="preserve">According to the Ninth Malaysia Plan, the Government will place emphasis on preventive measures to mitigate and minimise pollution during the Ninth Malaysia Plan period (2006-2010). The promotion of sustainable natural resource management practices in relation to land, water, forest, energy and marine resource, will be intensified. Therefore, the prospects of the Group's Scheduled Waste recycling business is expected to be favorable. 
</t>
  </si>
  <si>
    <t>16 November 2006</t>
  </si>
  <si>
    <t>Finance costs</t>
  </si>
  <si>
    <t>INDIVIDUAL QUARTER</t>
  </si>
  <si>
    <t>CUMULATIVE QUARTER</t>
  </si>
  <si>
    <t>CURRENT YEAR QUARTER</t>
  </si>
  <si>
    <t>CURRENT YEAR TO DATE</t>
  </si>
  <si>
    <t>(a)</t>
  </si>
  <si>
    <t>(b)</t>
  </si>
  <si>
    <t>Taxation</t>
  </si>
  <si>
    <t>(Incorporated in Malaysia)</t>
  </si>
  <si>
    <t>Share Capital</t>
  </si>
  <si>
    <t>NOTES</t>
  </si>
  <si>
    <t>Dividends</t>
  </si>
  <si>
    <t>By Order of the Board</t>
  </si>
  <si>
    <t>Date:</t>
  </si>
  <si>
    <t xml:space="preserve"> </t>
  </si>
  <si>
    <t>Revenue</t>
  </si>
  <si>
    <t>Basic</t>
  </si>
  <si>
    <t>Fully diluted</t>
  </si>
  <si>
    <t>(The figures have not been audited)</t>
  </si>
  <si>
    <t>CURRENT ASSETS</t>
  </si>
  <si>
    <t>CURRENT LIABILITIES</t>
  </si>
  <si>
    <t>Total</t>
  </si>
  <si>
    <t>CASH FLOWS FROM OPERATING ACTIVITIES</t>
  </si>
  <si>
    <t>Adjustments for:</t>
  </si>
  <si>
    <t>Depreciation of property, plant and equipment</t>
  </si>
  <si>
    <t>CASH FLOWS FROM INVESTING ACTIVITIES</t>
  </si>
  <si>
    <t>Purchase of property, plant and equipment</t>
  </si>
  <si>
    <t>Net cash used in investing activities</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</si>
  <si>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</si>
  <si>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</si>
  <si>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</si>
  <si>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</si>
  <si>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</si>
  <si>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</si>
  <si>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</si>
  <si>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</si>
  <si>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</si>
  <si>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</si>
  <si>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</si>
  <si>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</si>
  <si>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</si>
  <si>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</si>
  <si>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</si>
  <si>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</si>
  <si>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</si>
  <si>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</si>
  <si>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</si>
  <si>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A12</t>
  </si>
  <si>
    <t>Contingent liabilities</t>
  </si>
  <si>
    <t>A13</t>
  </si>
  <si>
    <t>Capital commitments</t>
  </si>
  <si>
    <t>A14</t>
  </si>
  <si>
    <t>Significant related party transactions</t>
  </si>
  <si>
    <t>A15</t>
  </si>
  <si>
    <t>Cash and cash equivalents</t>
  </si>
  <si>
    <t>B</t>
  </si>
  <si>
    <t>B1</t>
  </si>
  <si>
    <t>Review of performance</t>
  </si>
  <si>
    <t>B2</t>
  </si>
  <si>
    <t>Variation of results against preceding quarter</t>
  </si>
  <si>
    <t>B3</t>
  </si>
  <si>
    <t>Prospects</t>
  </si>
  <si>
    <t>B4</t>
  </si>
  <si>
    <t>Profit forecast and profit guarantee</t>
  </si>
  <si>
    <t>B5</t>
  </si>
  <si>
    <t>B6</t>
  </si>
  <si>
    <t>B7</t>
  </si>
  <si>
    <t>Quoted securities</t>
  </si>
  <si>
    <t>B8</t>
  </si>
  <si>
    <t>Status of corporate proposals</t>
  </si>
  <si>
    <t>B9</t>
  </si>
  <si>
    <t>B10</t>
  </si>
  <si>
    <t>Off balance sheet financial instruments</t>
  </si>
  <si>
    <t>B11</t>
  </si>
  <si>
    <t>B12</t>
  </si>
  <si>
    <t>B13</t>
  </si>
  <si>
    <t>Valuation of property, plant and equipment</t>
  </si>
  <si>
    <t>Material events subsequent to the end of the quarter</t>
  </si>
  <si>
    <t>Changes in the composition of the Company</t>
  </si>
  <si>
    <t>There were no changes in the composition of the Company for the current financial quarter.</t>
  </si>
  <si>
    <t>Operating profit before working capital changes</t>
  </si>
  <si>
    <t>NET INCREASE IN CASH AND CASH EQUIVALENTS</t>
  </si>
  <si>
    <t>Material litigations</t>
  </si>
  <si>
    <t>N/A</t>
  </si>
  <si>
    <t>Profit before taxation</t>
  </si>
  <si>
    <t>Earnings per share</t>
  </si>
  <si>
    <t>EXPLANATORY NOTES PURSUANT TO FRS 134 INTERIM FINANCIAL REPORTING</t>
  </si>
  <si>
    <t>Auditors' report of preceding annual financial statements</t>
  </si>
  <si>
    <t>EXPLANATORY NOTES PURSUANT TO APPENDIX 7A OF THE LISTING REQUIREMENTS OF BURSA MALAYSIA SECURITIES BERHAD FOR THE MESDAQ MARKET</t>
  </si>
  <si>
    <t>There were no acquisitions or disposals of quoted securities for the financial quarter under review.</t>
  </si>
  <si>
    <t>TEX CYCLE TECHNOLOGY (M) BERHAD</t>
  </si>
  <si>
    <t>Cost of sales</t>
  </si>
  <si>
    <t>Gross profit</t>
  </si>
  <si>
    <t>Distribution and selling expenses</t>
  </si>
  <si>
    <t>Administrative expenses</t>
  </si>
  <si>
    <t>Inventories</t>
  </si>
  <si>
    <t>Borrowings</t>
  </si>
  <si>
    <t>#</t>
  </si>
  <si>
    <t>Interest expense</t>
  </si>
  <si>
    <t>Interest income</t>
  </si>
  <si>
    <t>Interest paid</t>
  </si>
  <si>
    <t>Taxes paid</t>
  </si>
  <si>
    <t>Approved and contracted for:</t>
  </si>
  <si>
    <t>Property, plant and equipment</t>
  </si>
  <si>
    <t>Managing Director</t>
  </si>
  <si>
    <t>Sales of unquoted investments and/or properties</t>
  </si>
  <si>
    <t xml:space="preserve">There were no disposal of investments and/or properties during the quarter under review. </t>
  </si>
  <si>
    <t>Borrowings and debt securities</t>
  </si>
  <si>
    <t>Short term borrowings:</t>
  </si>
  <si>
    <t>Long term borrowings:</t>
  </si>
  <si>
    <t xml:space="preserve">Basic earnings per share is calculated by dividing the net profit for the period by the weighted average number of ordinary shares in issue during the period. </t>
  </si>
  <si>
    <t>Basic earnings per share (sen)</t>
  </si>
  <si>
    <t>@</t>
  </si>
  <si>
    <t>Listing expenses</t>
  </si>
  <si>
    <t>There were no unusual items affecting assets, liabilities, equity, net income or cash flows of the Company during the quarter under review.</t>
  </si>
  <si>
    <t>There were no changes in estimates that have a material effect in the current financial quarter.</t>
  </si>
  <si>
    <t>There were no significant related party transactions as at the date of this report.</t>
  </si>
  <si>
    <t>There were no contingent liabilities as at the date of this report.</t>
  </si>
  <si>
    <t>Cash portion of the consideration for the Land Acquisition</t>
  </si>
  <si>
    <t>Capital expenditure for expansion</t>
  </si>
  <si>
    <t>Repayment of bank borrowings</t>
  </si>
  <si>
    <t>Working capital</t>
  </si>
  <si>
    <t>Cash on hand and at banks</t>
  </si>
  <si>
    <t>Interest received</t>
  </si>
  <si>
    <t>Shareholders' Equity</t>
  </si>
  <si>
    <t>Property, plant and equipment of the Group are stated at cost less accumulated depreciation and impairment losses. No valuation of property, plant and equipment was undertaken during the current quarter under review.</t>
  </si>
  <si>
    <t xml:space="preserve">                                                                                   </t>
  </si>
  <si>
    <t>-</t>
  </si>
  <si>
    <t>Revenues by activities</t>
  </si>
  <si>
    <t>Recycling of waste</t>
  </si>
  <si>
    <t>Less: Inter-company revenue</t>
  </si>
  <si>
    <t>Chemical products</t>
  </si>
  <si>
    <t>Cash generated from operations</t>
  </si>
  <si>
    <t>Net cash generated from operating activities</t>
  </si>
  <si>
    <t>CASH AND CASH EQUIVALENTS AT BEGINNING OF PERIOD</t>
  </si>
  <si>
    <t>31.12.2005</t>
  </si>
  <si>
    <t>There were no issuance, cancellation, repurchase, resale and repayment of debt and equity securities for the current financial quarter.</t>
  </si>
  <si>
    <t xml:space="preserve">There is no geographical segmental information as the Company operates principally in Malaysia. </t>
  </si>
  <si>
    <t xml:space="preserve">There are no material litigations pending at the date of this report. </t>
  </si>
  <si>
    <t>based on weighted average number of shares of 170,793,000 shares</t>
  </si>
  <si>
    <t>Net assets per share (sen)</t>
  </si>
  <si>
    <t>CONDENSED CONSOLIDATED INCOME STATEMENTS</t>
  </si>
  <si>
    <t>CONDENSED CONSOLIDATED BALANCE SHEET</t>
  </si>
  <si>
    <t>CONDENSED CONSOLIDATED STATEMENT OF CHANGES IN EQUITY</t>
  </si>
  <si>
    <t>CONDENSED CONSOLIDATED CASH FLOW STATEMENT</t>
  </si>
  <si>
    <t>RM'000</t>
  </si>
  <si>
    <t>Finance income</t>
  </si>
  <si>
    <t>Other income</t>
  </si>
  <si>
    <t>Other expenses</t>
  </si>
  <si>
    <t>Attributable to:</t>
  </si>
  <si>
    <t>NON-CURRENT ASSETS</t>
  </si>
  <si>
    <t>NET CURRENT ASSETS</t>
  </si>
  <si>
    <t>REPRESENTED BY:</t>
  </si>
  <si>
    <t>Net profit for the period</t>
  </si>
  <si>
    <t>Periasamy A/L Sinakalai</t>
  </si>
  <si>
    <t>FRS 3</t>
  </si>
  <si>
    <t>Business Combinations</t>
  </si>
  <si>
    <t>FRS 101</t>
  </si>
  <si>
    <t>Presentation of Financial Statements</t>
  </si>
  <si>
    <t>FRS 102</t>
  </si>
  <si>
    <t>FRS 108</t>
  </si>
  <si>
    <t>FRS 110</t>
  </si>
  <si>
    <t>Event after the Balance Sheet Date</t>
  </si>
  <si>
    <t>FRS 116</t>
  </si>
  <si>
    <t>Property, Plant and Equipment</t>
  </si>
  <si>
    <t>FRS 127</t>
  </si>
  <si>
    <t>Consolidated and Separate Financial Statements</t>
  </si>
  <si>
    <t>FRS 132</t>
  </si>
  <si>
    <t>Financial Instruments: Disclosure and Presentation</t>
  </si>
  <si>
    <t>FRS 133</t>
  </si>
  <si>
    <t>Earnings Per Share</t>
  </si>
  <si>
    <t>FRS 136</t>
  </si>
  <si>
    <t>Impairment of Assets</t>
  </si>
  <si>
    <t xml:space="preserve">FRS 138 </t>
  </si>
  <si>
    <t>Intangible Assets</t>
  </si>
  <si>
    <t>FRS 3: Business Combinations</t>
  </si>
  <si>
    <t>Note</t>
  </si>
  <si>
    <t xml:space="preserve">The auditors' report on the financial statements for the year ended 31 December 2005 was not qualified. </t>
  </si>
  <si>
    <t>PRECEDING YEAR CORRESPONDING QUARTER</t>
  </si>
  <si>
    <t>PRECEDING YEAR CORRESPONDING PERIOD</t>
  </si>
  <si>
    <t xml:space="preserve">  Unit trust management company</t>
  </si>
  <si>
    <t xml:space="preserve">  Licensed bank</t>
  </si>
  <si>
    <t xml:space="preserve">Deposits with: </t>
  </si>
  <si>
    <t>Trade receivables</t>
  </si>
  <si>
    <t>Other receivables</t>
  </si>
  <si>
    <t>Tax recoverable</t>
  </si>
  <si>
    <t>Deposits, cash and bank balances</t>
  </si>
  <si>
    <t>Trade payables</t>
  </si>
  <si>
    <t xml:space="preserve">Other payables </t>
  </si>
  <si>
    <t>Share capital</t>
  </si>
  <si>
    <t>Share premium</t>
  </si>
  <si>
    <t>Reserve on consolidation</t>
  </si>
  <si>
    <t>Retained profits</t>
  </si>
  <si>
    <t>Deferred tax liabilities</t>
  </si>
  <si>
    <t>Non-current liabilities</t>
  </si>
  <si>
    <t>Goodwill on consolidation</t>
  </si>
  <si>
    <t>Effect of adopting FRS 3</t>
  </si>
  <si>
    <t>At 1 January 2006</t>
  </si>
  <si>
    <t>Non-Distributable Reserve on Consolidation</t>
  </si>
  <si>
    <t>Non-Distributable Share Premium</t>
  </si>
  <si>
    <t>CASH FLOW FROM FINANCING ACTIVITY</t>
  </si>
  <si>
    <t xml:space="preserve">(a) </t>
  </si>
  <si>
    <t>There is no corporate proposal announced but not completed as at the date of this report.</t>
  </si>
  <si>
    <t xml:space="preserve">(b) </t>
  </si>
  <si>
    <t>No dividends have been declared in respect of the financial period under review.</t>
  </si>
  <si>
    <t>&amp;</t>
  </si>
  <si>
    <t>based on the number of ordinary shares of 170,793,000 shares as at 31 December 2005</t>
  </si>
  <si>
    <t>AS AT</t>
  </si>
  <si>
    <t>The interim financial report should be read in conjunction with the audited financial statements for the year ended 31 December 2005.</t>
  </si>
  <si>
    <t>The Condensed Consolidated Income Statements should be read in conjunction with the audited financial statements for the year ended 31 December 2005 and the accompanying explanatory notes attached to the interim financial statements.</t>
  </si>
  <si>
    <t>The Condensed Consolidated Balance Sheet should be read in conjunction with the audited financial statements for the year ended 31 December 2005 and the accompanying explanatory notes attached to the interim financial statements.</t>
  </si>
  <si>
    <t>The Condensed Consolidated Statement of Changes in Equity should be read in conjunction with the audited financial statements for the year ended 31 December 2005 and the accompanying explanatory notes attached to the interim financial statements.</t>
  </si>
  <si>
    <t>The Condensed Consolidated Cash Flow Statement should be read in conjunction with the audited financial statements for the year ended 31 December 2005 and the accompanying explanatory notes attached to the interim financial statements.</t>
  </si>
  <si>
    <t>The interim financial report has been prepared in accordance with FRS 134: "Interim Financial Reporting" (formerly known as MASB 26) and Appendix 7A of the Listing Requirements of Bursa Malaysia Securities Berhad for the MESDAQ Market.</t>
  </si>
  <si>
    <t>Unsecured - Hire purchase and finance lease payables</t>
  </si>
  <si>
    <t>Net profit for the period (RM'000)</t>
  </si>
  <si>
    <t xml:space="preserve">Equity holders </t>
  </si>
  <si>
    <t xml:space="preserve">The Group does not have any off balance sheet financial instruments as at the date of this report. </t>
  </si>
  <si>
    <t xml:space="preserve">The accounting policies and methods of computation adopted by the Company and its subsidiaries ("Group") in this interim financial statements are consistent with those adopted for the annual audited financial statements for the year ended 31 December 2005 except for the following new/revised Financial Reporting Standards ("FRS") with effective from 1 January 2006:   </t>
  </si>
  <si>
    <t>The Group's operations were not subject to any seasonal or cyclical changes.</t>
  </si>
  <si>
    <r>
      <t>CASH AND CASH EQUIVALENTS AT END OF PERIOD</t>
    </r>
    <r>
      <rPr>
        <sz val="10"/>
        <rFont val="Arial Narrow"/>
        <family val="2"/>
      </rPr>
      <t xml:space="preserve"> (Note A15)</t>
    </r>
  </si>
  <si>
    <t>Accounting policies, Changes in Estimates and Errors</t>
  </si>
  <si>
    <t>The adoption of the new/revised FRS does not give rise to any adjustment to the opening balances of retained profit of the prior and current years or changes in comparatives except for the following:</t>
  </si>
  <si>
    <t>Company's No.: 642619-P</t>
  </si>
  <si>
    <t xml:space="preserve">Not applicable as no profit forecast was published by the Group. </t>
  </si>
  <si>
    <t>Under the FRS 3, any excess of the Group's interest in the net fair value of acquirees' identifiable assets, liabilities and contingent liabilities over cost of acquisitions (previously referred to as "negative goodwill"), after reassessment, is now recognised immediately as profit or loss. Prior to 1 January 2006, negative goodwill was not amortised and tested for impairment. In accordance with the transitional provisions of FRS 3, the negative goodwill as at 1 January 2006 of RM596,006 was derecognised with a corresponding increase in retained earnings.</t>
  </si>
  <si>
    <t>*</t>
  </si>
  <si>
    <t>Acquisition of subsidiaries, net of cash acquired</t>
  </si>
  <si>
    <t>Repayment of term loan</t>
  </si>
  <si>
    <t>Repayment of hire purchase and lease financing</t>
  </si>
  <si>
    <t>At 1 January 2005</t>
  </si>
  <si>
    <t>RM20</t>
  </si>
  <si>
    <t>(Accumulated Losses)/Retained Profits</t>
  </si>
  <si>
    <t>Arising from the acquisition of a subsidiary</t>
  </si>
  <si>
    <t>- Acquisition of subsidiaries</t>
  </si>
  <si>
    <t>- Acquisition of land</t>
  </si>
  <si>
    <t>RM489,911</t>
  </si>
  <si>
    <t>Decrease/(Increase) in inventories</t>
  </si>
  <si>
    <t>Increase in receivables</t>
  </si>
  <si>
    <t>(Decrease)/Increase in payables</t>
  </si>
  <si>
    <t>Dividend payable</t>
  </si>
  <si>
    <t>Appropriation:</t>
  </si>
  <si>
    <t xml:space="preserve">  (0.50 sen (5%) less 28% income tax)</t>
  </si>
  <si>
    <t>For the financial year ending 31 December 2006, the Group expects to penetrate further into the printing, electrical, chemical, aviation and oil and gas industries for its recycling business. To cater for the expected expansion in capacity for its container cleaning business, the Group has acquired four additional lorries and four container cleaning machines from the proceeds raised from its public listing.</t>
  </si>
  <si>
    <t xml:space="preserve">Weighted average number of ordinary </t>
  </si>
  <si>
    <t xml:space="preserve">  shares in issue ('000)</t>
  </si>
  <si>
    <t>- Final dividend payable for the financial</t>
  </si>
  <si>
    <t xml:space="preserve">  year ended 31 December 2005</t>
  </si>
  <si>
    <t>Earnings per share (sen)</t>
  </si>
  <si>
    <t>Issue of ordinary shares:</t>
  </si>
  <si>
    <t>Selangor Darul Ehsan</t>
  </si>
  <si>
    <t>Purpose</t>
  </si>
  <si>
    <t>Proposed Utilisation RM’000</t>
  </si>
  <si>
    <t>Actual Utilisation RM’000</t>
  </si>
  <si>
    <t>Explanations</t>
  </si>
  <si>
    <t>%</t>
  </si>
  <si>
    <t>To be utilised within 3 years from the date of listing.</t>
  </si>
  <si>
    <t>Quarterly Report on Results for the 3rd Quarter Ended 30 September 2006</t>
  </si>
  <si>
    <t>30.9.2006</t>
  </si>
  <si>
    <t>30.9.2005</t>
  </si>
  <si>
    <t>At 30 September 2005</t>
  </si>
  <si>
    <t>At 30 September 2006</t>
  </si>
  <si>
    <t>- Public issue</t>
  </si>
  <si>
    <t>Bad debts written off</t>
  </si>
  <si>
    <t>Decrease/(Increase) in amounts due from shareholders</t>
  </si>
  <si>
    <t>Public issue</t>
  </si>
  <si>
    <t>Dividends paid</t>
  </si>
  <si>
    <t>The final dividend of 5% less 28% taxation on 170,793,000 ordinary shares, amounting to a total of RM614,855 (RM0.36 sen net per ordinary share) in respect of the financial year ended 31 December 2005 was paid on 19 July 2006.</t>
  </si>
  <si>
    <t>There were no material events subsequent to the current financial quarter ended 30 September 2006 up to the date of this report which is likely to substantially affect the results of the operations of the Company.</t>
  </si>
  <si>
    <t>based on weighted average number of shares of 158,076 shares</t>
  </si>
  <si>
    <t>based on weighted average number of shares of 130,221 shares</t>
  </si>
  <si>
    <t>based on the number of ordinary shares of 170,793,000 shares as at 30 September 2006</t>
  </si>
  <si>
    <t>Net cash (used in)/generated from financing activities</t>
  </si>
  <si>
    <t xml:space="preserve">  Estimated tax payable for current period</t>
  </si>
  <si>
    <t xml:space="preserve">  Over provision in prior year</t>
  </si>
  <si>
    <t>The Company raised RM9.9 million from its listing on the MESDAQ Market of Bursa Malaysia Securities Berhad on 27 July 2005, which involved a public issue of 45,000,000 new ordinary shares of RM0.10 each in Tex Cycle at an issue price of RM0.22 per share. Details of the utilisation of proceeds as at 30 September 2006 is as follows:</t>
  </si>
  <si>
    <t xml:space="preserve">As for the Group's chemical products business, the Directors of Tex Cycle expect continuous demand for chemical products from its defense industry customers. Therefore, the Directors of Tex Cycle expect the Group to continue achieving strong performance for the financial year ending 31 December 2006. </t>
  </si>
  <si>
    <t xml:space="preserve">For the quarter ended 30 September 2006, Tex Cycle and its subsidiaries ("Tex Cycle Group" or "Group") generated revenue of RM3.70 million and profit before taxation ("PBT") of RM1.70 million, representing an increase of 43.7% in revenue and 74.5% in PBT as compared to the corresponding quarter of the preceding year ended 30 September 2005. The increase in revenue and PBT for the quarter under review was mainly attributable to the better performance of the Group's Scheduled Waste recycling services business and higher demand from the defence industry for the Group's chemical products. </t>
  </si>
  <si>
    <t xml:space="preserve">The Group’s revenue of RM3.70 million for the quarter ended 30 September 2006 represents an increase of 19.0% as compared to that of the preceding quarter ended 30 June 2006, which was mainly attributable to significant increase in the sales of the Group's chemical products (increased by approximately 118.0%). Meanwhile, in line with the higher revenue recorded for the quarter under review, the Group’s PBT increased by approximately 67.9%, from RM1.02 million to RM1.70 million as compared to that of the preceding quarter. The increase in PBT was also attributable to lower repair and maintenance costs and marketing expenses incurred during the quarter under review. </t>
  </si>
  <si>
    <t xml:space="preserve">The effective tax rate for the current year quarter ended 30 September 2006 presented above is higher than the statutory tax rate of 28% mainly due to dividend income received by Tex Cycle from its subsidiaries which took place during the quarter under review. </t>
  </si>
  <si>
    <t>For the nine-month period ended 30 September 2006, the Tex Cycle Group recorded revenue of RM9.37 million representing an increase of RM1.08 million or 13.0% in revenue as compared to that of the corresponding period of the preceding year. The increase in revenue was mainly due to the greater demand for the Group's recycling services and chemical products. The PBT of RM3.74 million for the nine-month period under review represents an increase of RM0.18 million or 5.1% as compared to that of the corresponding period of the preceeding year. The marginal increase in PBT relative to the significant increase in revenue was primarily due to the increase in the cost of disposal of sludge, cost of chemical as well as administrative expenses taken place in this financial year.</t>
  </si>
  <si>
    <t>The deviation between the proposed utilisation and the actual utilisation of proceeds was due to early repayment for part of the bank borrowings prior to the date of listing. The balance has been utilised for the working capital of the Tex Cycle Group.</t>
  </si>
  <si>
    <t>Excess listing proceeds due to earlier payment for listing expenses prior to the date of listing. The balance has been utilised for working capital of the Tex Cycle Group.</t>
  </si>
  <si>
    <t xml:space="preserve">Deviation Amount/Balance RM’000   </t>
  </si>
  <si>
    <t>(Decrease)/Increase in amounts due to directors</t>
  </si>
  <si>
    <t>The Group’s earnings per share for the nine month period ended 30 September 2006 represents a decrease of 0.39sen or 19.6% as compared to that of the corresponding period of the preceding year. The dilution was mainly due to increase in weighted average number of ordinary shares in issue from 130,221,000 to 170,793,000 resulted from listing exercise carried out on 27 July 2005.</t>
  </si>
</sst>
</file>

<file path=xl/styles.xml><?xml version="1.0" encoding="utf-8"?>
<styleSheet xmlns="http://schemas.openxmlformats.org/spreadsheetml/2006/main">
  <numFmts count="58">
    <numFmt numFmtId="5" formatCode="&quot;NT$&quot;#,##0;\-&quot;NT$&quot;#,##0"/>
    <numFmt numFmtId="6" formatCode="&quot;NT$&quot;#,##0;[Red]\-&quot;NT$&quot;#,##0"/>
    <numFmt numFmtId="7" formatCode="&quot;NT$&quot;#,##0.00;\-&quot;NT$&quot;#,##0.00"/>
    <numFmt numFmtId="8" formatCode="&quot;NT$&quot;#,##0.00;[Red]\-&quot;NT$&quot;#,##0.00"/>
    <numFmt numFmtId="42" formatCode="_-&quot;NT$&quot;* #,##0_-;\-&quot;NT$&quot;* #,##0_-;_-&quot;NT$&quot;* &quot;-&quot;_-;_-@_-"/>
    <numFmt numFmtId="41" formatCode="_-* #,##0_-;\-* #,##0_-;_-* &quot;-&quot;_-;_-@_-"/>
    <numFmt numFmtId="44" formatCode="_-&quot;NT$&quot;* #,##0.00_-;\-&quot;NT$&quot;* #,##0.00_-;_-&quot;N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_(* #,##0.0_);_(* \(#,##0.0\);_(* &quot;-&quot;??_);_(@_)"/>
    <numFmt numFmtId="187" formatCode="_(* #,##0_);_(* \(#,##0\);_(* &quot;-&quot;??_);_(@_)"/>
    <numFmt numFmtId="188" formatCode="_(* #,##0.0_);_(* \(#,##0.0\);_(* &quot;-&quot;_);_(@_)"/>
    <numFmt numFmtId="189" formatCode="#,##0.0"/>
    <numFmt numFmtId="190" formatCode="_(* #,##0.0_);_(* \(#,##0.0\);_(* &quot;-&quot;?_);_(@_)"/>
    <numFmt numFmtId="191" formatCode="_(* #,##0.000_);_(* \(#,##0.000\);_(* &quot;-&quot;??_);_(@_)"/>
    <numFmt numFmtId="192" formatCode="_(* #,##0.0000_);_(* \(#,##0.0000\);_(* &quot;-&quot;??_);_(@_)"/>
    <numFmt numFmtId="193" formatCode="0.0%"/>
    <numFmt numFmtId="194" formatCode="0.000%"/>
    <numFmt numFmtId="195" formatCode="0.0000%"/>
    <numFmt numFmtId="196" formatCode="0.00000%"/>
    <numFmt numFmtId="197" formatCode="0.000000%"/>
    <numFmt numFmtId="198" formatCode="0.0000000%"/>
    <numFmt numFmtId="199" formatCode="0.00000000%"/>
    <numFmt numFmtId="200" formatCode="_(* #,##0.00_);_(* \(#,##0.00\);_(* &quot;-&quot;_);_(@_)"/>
    <numFmt numFmtId="201" formatCode="&quot;Yes&quot;;&quot;Yes&quot;;&quot;No&quot;"/>
    <numFmt numFmtId="202" formatCode="&quot;True&quot;;&quot;True&quot;;&quot;False&quot;"/>
    <numFmt numFmtId="203" formatCode="&quot;On&quot;;&quot;On&quot;;&quot;Off&quot;"/>
    <numFmt numFmtId="204" formatCode="0.00000000"/>
    <numFmt numFmtId="205" formatCode="0.0000000"/>
    <numFmt numFmtId="206" formatCode="0.000000"/>
    <numFmt numFmtId="207" formatCode="0.00000"/>
    <numFmt numFmtId="208" formatCode="0.0000"/>
    <numFmt numFmtId="209" formatCode="0.000"/>
    <numFmt numFmtId="210" formatCode="0_);\(0\)"/>
    <numFmt numFmtId="211" formatCode="0.00_);\(0.00\)"/>
    <numFmt numFmtId="212" formatCode="#,##0.000"/>
    <numFmt numFmtId="213" formatCode="[$€-2]\ #,##0.00_);[Red]\([$€-2]\ #,##0.00\)"/>
  </numFmts>
  <fonts count="16">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1"/>
      <name val="Arial Narrow"/>
      <family val="2"/>
    </font>
    <font>
      <sz val="10"/>
      <color indexed="10"/>
      <name val="Arial Narrow"/>
      <family val="2"/>
    </font>
    <font>
      <b/>
      <sz val="10"/>
      <color indexed="10"/>
      <name val="Arial Narrow"/>
      <family val="2"/>
    </font>
    <font>
      <u val="single"/>
      <sz val="15"/>
      <color indexed="12"/>
      <name val="Arial Narrow"/>
      <family val="0"/>
    </font>
    <font>
      <u val="single"/>
      <sz val="15"/>
      <color indexed="36"/>
      <name val="Arial Narrow"/>
      <family val="0"/>
    </font>
    <font>
      <vertAlign val="superscript"/>
      <sz val="10"/>
      <name val="Arial Narrow"/>
      <family val="2"/>
    </font>
    <font>
      <sz val="12"/>
      <name val="Times New Roman"/>
      <family val="1"/>
    </font>
    <font>
      <u val="single"/>
      <sz val="10"/>
      <name val="Arial Narrow"/>
      <family val="2"/>
    </font>
    <font>
      <sz val="10"/>
      <color indexed="14"/>
      <name val="Arial Narrow"/>
      <family val="2"/>
    </font>
    <font>
      <i/>
      <vertAlign val="superscript"/>
      <sz val="10"/>
      <name val="Arial Narrow"/>
      <family val="2"/>
    </font>
  </fonts>
  <fills count="2">
    <fill>
      <patternFill/>
    </fill>
    <fill>
      <patternFill patternType="gray125"/>
    </fill>
  </fills>
  <borders count="15">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22">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Border="1" applyAlignment="1">
      <alignment horizontal="left" vertical="center"/>
    </xf>
    <xf numFmtId="187" fontId="0" fillId="0" borderId="0" xfId="15" applyNumberFormat="1" applyFont="1" applyBorder="1" applyAlignment="1">
      <alignment horizontal="center" vertical="center"/>
    </xf>
    <xf numFmtId="187" fontId="0" fillId="0" borderId="1"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187" fontId="0" fillId="0" borderId="0" xfId="0" applyNumberFormat="1" applyFont="1" applyBorder="1" applyAlignment="1">
      <alignment horizontal="center" vertical="center"/>
    </xf>
    <xf numFmtId="0" fontId="0" fillId="0" borderId="0" xfId="0" applyFont="1" applyAlignment="1">
      <alignment vertical="top"/>
    </xf>
    <xf numFmtId="0" fontId="0" fillId="0" borderId="0" xfId="0" applyFont="1" applyBorder="1" applyAlignment="1">
      <alignment horizontal="center" vertical="center"/>
    </xf>
    <xf numFmtId="0" fontId="0" fillId="0" borderId="0" xfId="0" applyFont="1" applyBorder="1" applyAlignment="1">
      <alignment vertical="center"/>
    </xf>
    <xf numFmtId="169" fontId="0" fillId="0" borderId="0" xfId="0" applyNumberFormat="1" applyFont="1" applyBorder="1" applyAlignment="1">
      <alignment horizontal="center" vertical="center"/>
    </xf>
    <xf numFmtId="0" fontId="0" fillId="0" borderId="0" xfId="0" applyFont="1" applyAlignment="1">
      <alignment horizontal="justify" vertical="top"/>
    </xf>
    <xf numFmtId="187" fontId="0" fillId="0" borderId="0" xfId="15" applyNumberFormat="1" applyFont="1" applyAlignment="1">
      <alignment/>
    </xf>
    <xf numFmtId="187" fontId="0" fillId="0" borderId="2" xfId="15" applyNumberFormat="1" applyFont="1" applyBorder="1" applyAlignment="1">
      <alignment/>
    </xf>
    <xf numFmtId="0" fontId="0" fillId="0" borderId="0" xfId="0" applyFont="1" applyBorder="1" applyAlignment="1">
      <alignment/>
    </xf>
    <xf numFmtId="0" fontId="0" fillId="0" borderId="0" xfId="0" applyFont="1" applyFill="1" applyAlignment="1">
      <alignment/>
    </xf>
    <xf numFmtId="188" fontId="0" fillId="0" borderId="0" xfId="0" applyNumberFormat="1" applyFont="1" applyBorder="1" applyAlignment="1">
      <alignment horizontal="center" vertical="center"/>
    </xf>
    <xf numFmtId="171" fontId="0" fillId="0" borderId="0" xfId="0" applyNumberFormat="1" applyFont="1" applyBorder="1" applyAlignment="1">
      <alignment horizontal="center" vertical="center"/>
    </xf>
    <xf numFmtId="169" fontId="0" fillId="0" borderId="0" xfId="0" applyNumberFormat="1" applyFont="1" applyAlignment="1">
      <alignment/>
    </xf>
    <xf numFmtId="0" fontId="0" fillId="0" borderId="0" xfId="0" applyFont="1" applyBorder="1" applyAlignment="1">
      <alignment horizontal="left" vertical="center"/>
    </xf>
    <xf numFmtId="0" fontId="0" fillId="0" borderId="0" xfId="0" applyFont="1" applyAlignment="1">
      <alignment horizontal="center" vertical="top"/>
    </xf>
    <xf numFmtId="0" fontId="0" fillId="0" borderId="0" xfId="0" applyFont="1" applyBorder="1" applyAlignment="1">
      <alignment horizontal="center"/>
    </xf>
    <xf numFmtId="169" fontId="0" fillId="0" borderId="1" xfId="0" applyNumberFormat="1" applyFont="1" applyBorder="1" applyAlignment="1">
      <alignment horizontal="center" vertical="center"/>
    </xf>
    <xf numFmtId="187" fontId="0" fillId="0" borderId="3" xfId="15" applyNumberFormat="1" applyFont="1" applyBorder="1" applyAlignment="1">
      <alignment horizontal="center" vertical="center"/>
    </xf>
    <xf numFmtId="0" fontId="0" fillId="0" borderId="0" xfId="0" applyAlignment="1">
      <alignment/>
    </xf>
    <xf numFmtId="187" fontId="0" fillId="0" borderId="2" xfId="15" applyNumberFormat="1" applyFont="1" applyBorder="1" applyAlignment="1">
      <alignment horizontal="center" vertical="center"/>
    </xf>
    <xf numFmtId="0" fontId="0" fillId="0" borderId="0" xfId="0" applyAlignment="1">
      <alignment horizontal="justify" vertical="top" wrapText="1"/>
    </xf>
    <xf numFmtId="187" fontId="0" fillId="0" borderId="0" xfId="15" applyNumberFormat="1" applyFont="1" applyBorder="1" applyAlignment="1">
      <alignment/>
    </xf>
    <xf numFmtId="171" fontId="0" fillId="0" borderId="0" xfId="0" applyNumberFormat="1" applyFont="1" applyAlignment="1">
      <alignment/>
    </xf>
    <xf numFmtId="171" fontId="2" fillId="0" borderId="0" xfId="15" applyFont="1" applyBorder="1" applyAlignment="1">
      <alignment vertical="center"/>
    </xf>
    <xf numFmtId="187" fontId="0" fillId="0" borderId="0" xfId="0" applyNumberFormat="1" applyFont="1" applyAlignment="1">
      <alignment/>
    </xf>
    <xf numFmtId="187" fontId="0" fillId="0" borderId="0" xfId="0" applyNumberFormat="1" applyFont="1" applyBorder="1" applyAlignment="1">
      <alignment/>
    </xf>
    <xf numFmtId="0" fontId="7" fillId="0" borderId="0" xfId="0" applyFont="1" applyAlignment="1">
      <alignment horizontal="justify" vertical="top"/>
    </xf>
    <xf numFmtId="0" fontId="1" fillId="0" borderId="0" xfId="0" applyFont="1" applyFill="1" applyAlignment="1">
      <alignment horizontal="center"/>
    </xf>
    <xf numFmtId="0" fontId="7" fillId="0" borderId="0" xfId="0" applyFont="1" applyFill="1" applyAlignment="1">
      <alignment horizontal="justify" vertical="top" wrapText="1"/>
    </xf>
    <xf numFmtId="171" fontId="7" fillId="0" borderId="0" xfId="0" applyNumberFormat="1" applyFont="1" applyBorder="1" applyAlignment="1">
      <alignment horizontal="center" vertical="center"/>
    </xf>
    <xf numFmtId="171" fontId="11" fillId="0" borderId="0" xfId="0" applyNumberFormat="1" applyFont="1" applyBorder="1" applyAlignment="1">
      <alignment horizontal="right" vertical="top"/>
    </xf>
    <xf numFmtId="171" fontId="11" fillId="0" borderId="0" xfId="0" applyNumberFormat="1" applyFont="1" applyBorder="1" applyAlignment="1">
      <alignment horizontal="left" vertical="top"/>
    </xf>
    <xf numFmtId="0" fontId="0" fillId="0" borderId="0" xfId="0" applyFont="1" applyAlignment="1">
      <alignment horizontal="left"/>
    </xf>
    <xf numFmtId="0" fontId="7" fillId="0" borderId="0" xfId="0" applyFont="1" applyFill="1" applyAlignment="1">
      <alignment/>
    </xf>
    <xf numFmtId="0" fontId="0" fillId="0" borderId="0" xfId="0" applyFont="1" applyFill="1" applyAlignment="1">
      <alignment horizontal="center"/>
    </xf>
    <xf numFmtId="0" fontId="1" fillId="0" borderId="0" xfId="0" applyFont="1" applyFill="1" applyAlignment="1">
      <alignment/>
    </xf>
    <xf numFmtId="187" fontId="0" fillId="0" borderId="0" xfId="15" applyNumberFormat="1" applyFont="1" applyFill="1" applyAlignment="1">
      <alignment horizontal="center"/>
    </xf>
    <xf numFmtId="187" fontId="0" fillId="0" borderId="0" xfId="15" applyNumberFormat="1" applyFont="1" applyFill="1" applyAlignment="1">
      <alignment/>
    </xf>
    <xf numFmtId="0" fontId="0" fillId="0" borderId="0" xfId="0" applyFont="1" applyFill="1" applyAlignment="1">
      <alignment vertical="top"/>
    </xf>
    <xf numFmtId="0" fontId="0" fillId="0" borderId="0" xfId="0" applyFont="1" applyFill="1" applyBorder="1" applyAlignment="1">
      <alignment/>
    </xf>
    <xf numFmtId="187" fontId="0" fillId="0" borderId="3" xfId="15" applyNumberFormat="1" applyFont="1" applyBorder="1" applyAlignment="1">
      <alignment/>
    </xf>
    <xf numFmtId="187" fontId="0" fillId="0" borderId="4" xfId="15" applyNumberFormat="1" applyFont="1" applyFill="1" applyBorder="1" applyAlignment="1">
      <alignment/>
    </xf>
    <xf numFmtId="187" fontId="0" fillId="0" borderId="5" xfId="15" applyNumberFormat="1" applyFont="1" applyBorder="1" applyAlignment="1">
      <alignment/>
    </xf>
    <xf numFmtId="187" fontId="0" fillId="0" borderId="4" xfId="0" applyNumberFormat="1" applyFont="1" applyBorder="1" applyAlignment="1">
      <alignment horizontal="center" vertical="center"/>
    </xf>
    <xf numFmtId="0" fontId="7" fillId="0" borderId="0" xfId="0" applyFont="1" applyFill="1" applyAlignment="1">
      <alignment horizontal="center"/>
    </xf>
    <xf numFmtId="0" fontId="0" fillId="0" borderId="0" xfId="24" applyFont="1" applyAlignment="1">
      <alignment horizontal="justify" vertical="top" wrapText="1"/>
      <protection/>
    </xf>
    <xf numFmtId="0" fontId="8" fillId="0" borderId="0" xfId="0" applyFont="1" applyFill="1" applyAlignment="1">
      <alignment/>
    </xf>
    <xf numFmtId="187" fontId="7" fillId="0" borderId="0" xfId="15" applyNumberFormat="1" applyFont="1" applyFill="1" applyBorder="1" applyAlignment="1">
      <alignment/>
    </xf>
    <xf numFmtId="0" fontId="0" fillId="0" borderId="0" xfId="21" applyFont="1" applyFill="1" applyBorder="1" applyAlignment="1">
      <alignment vertical="center"/>
      <protection/>
    </xf>
    <xf numFmtId="0" fontId="0" fillId="0" borderId="0" xfId="0" applyFont="1" applyAlignment="1">
      <alignment horizontal="justify" vertical="top" wrapText="1"/>
    </xf>
    <xf numFmtId="0" fontId="12" fillId="0" borderId="0" xfId="0" applyFont="1" applyAlignment="1" applyProtection="1">
      <alignment horizontal="left" indent="1"/>
      <protection/>
    </xf>
    <xf numFmtId="187" fontId="0" fillId="0" borderId="0" xfId="15" applyNumberFormat="1" applyFont="1" applyFill="1" applyBorder="1" applyAlignment="1">
      <alignment/>
    </xf>
    <xf numFmtId="187" fontId="0" fillId="0" borderId="0" xfId="15" applyNumberFormat="1" applyFont="1" applyFill="1" applyAlignment="1">
      <alignment horizontal="right"/>
    </xf>
    <xf numFmtId="0" fontId="1" fillId="0" borderId="0" xfId="0" applyFont="1" applyFill="1" applyBorder="1" applyAlignment="1">
      <alignment horizontal="center" vertical="center"/>
    </xf>
    <xf numFmtId="187" fontId="0" fillId="0" borderId="3" xfId="15" applyNumberFormat="1" applyFont="1" applyFill="1" applyBorder="1" applyAlignment="1">
      <alignment/>
    </xf>
    <xf numFmtId="0" fontId="0" fillId="0" borderId="0" xfId="0" applyFont="1" applyFill="1" applyAlignment="1">
      <alignment wrapText="1"/>
    </xf>
    <xf numFmtId="187" fontId="0" fillId="0" borderId="0" xfId="15" applyNumberFormat="1" applyFont="1" applyFill="1" applyBorder="1" applyAlignment="1">
      <alignment horizontal="right"/>
    </xf>
    <xf numFmtId="0" fontId="1" fillId="0" borderId="0" xfId="0" applyFont="1" applyBorder="1" applyAlignment="1">
      <alignment horizontal="center" vertical="top"/>
    </xf>
    <xf numFmtId="0" fontId="0" fillId="0" borderId="0" xfId="0" applyFont="1" applyFill="1" applyAlignment="1">
      <alignment horizontal="justify" vertical="justify"/>
    </xf>
    <xf numFmtId="0" fontId="0" fillId="0" borderId="0" xfId="0" applyFont="1" applyFill="1" applyAlignment="1">
      <alignment horizontal="justify" vertical="justify" wrapText="1"/>
    </xf>
    <xf numFmtId="0" fontId="14" fillId="0" borderId="0" xfId="0" applyFont="1" applyFill="1" applyAlignment="1">
      <alignment horizontal="left" vertical="top" wrapText="1"/>
    </xf>
    <xf numFmtId="0" fontId="0" fillId="0" borderId="0" xfId="0" applyFont="1" applyFill="1" applyAlignment="1">
      <alignment horizontal="right"/>
    </xf>
    <xf numFmtId="0" fontId="14" fillId="0" borderId="0" xfId="0" applyFont="1" applyFill="1" applyAlignment="1">
      <alignment/>
    </xf>
    <xf numFmtId="0" fontId="14" fillId="0" borderId="0" xfId="24" applyFont="1" applyAlignment="1">
      <alignment horizontal="justify" vertical="top" wrapText="1"/>
      <protection/>
    </xf>
    <xf numFmtId="0" fontId="14" fillId="0" borderId="0" xfId="24" applyFont="1" applyAlignment="1">
      <alignment horizontal="left" vertical="top" wrapText="1"/>
      <protection/>
    </xf>
    <xf numFmtId="187" fontId="0" fillId="0" borderId="0" xfId="15" applyNumberFormat="1" applyFont="1" applyBorder="1" applyAlignment="1">
      <alignment horizontal="right" vertical="center"/>
    </xf>
    <xf numFmtId="187" fontId="0" fillId="0" borderId="0" xfId="15" applyNumberFormat="1" applyFont="1" applyAlignment="1">
      <alignment/>
    </xf>
    <xf numFmtId="0" fontId="1" fillId="0" borderId="0" xfId="0" applyFont="1" applyBorder="1" applyAlignment="1">
      <alignment horizontal="right" vertical="center" wrapText="1"/>
    </xf>
    <xf numFmtId="14" fontId="1" fillId="0" borderId="0" xfId="0" applyNumberFormat="1" applyFont="1" applyBorder="1" applyAlignment="1" quotePrefix="1">
      <alignment horizontal="right" vertical="center"/>
    </xf>
    <xf numFmtId="0" fontId="1" fillId="0" borderId="0" xfId="0" applyFont="1" applyBorder="1" applyAlignment="1">
      <alignment horizontal="right" vertical="center"/>
    </xf>
    <xf numFmtId="0" fontId="0" fillId="0" borderId="0" xfId="0" applyFont="1" applyAlignment="1">
      <alignment horizontal="right"/>
    </xf>
    <xf numFmtId="187" fontId="0" fillId="0" borderId="0" xfId="15" applyNumberFormat="1" applyFont="1" applyAlignment="1">
      <alignment horizontal="right"/>
    </xf>
    <xf numFmtId="187" fontId="0" fillId="0" borderId="2" xfId="15" applyNumberFormat="1" applyFont="1" applyBorder="1" applyAlignment="1">
      <alignment horizontal="right"/>
    </xf>
    <xf numFmtId="187" fontId="0" fillId="0" borderId="5" xfId="15" applyNumberFormat="1" applyFont="1" applyBorder="1" applyAlignment="1">
      <alignment horizontal="right"/>
    </xf>
    <xf numFmtId="187" fontId="0" fillId="0" borderId="0" xfId="15" applyNumberFormat="1" applyFont="1" applyBorder="1" applyAlignment="1">
      <alignment horizontal="right"/>
    </xf>
    <xf numFmtId="187" fontId="0" fillId="0" borderId="3" xfId="15" applyNumberFormat="1" applyFont="1" applyBorder="1" applyAlignment="1">
      <alignment horizontal="right"/>
    </xf>
    <xf numFmtId="187" fontId="0" fillId="0" borderId="5" xfId="15" applyNumberFormat="1" applyFont="1" applyFill="1" applyBorder="1" applyAlignment="1">
      <alignment horizontal="right"/>
    </xf>
    <xf numFmtId="187" fontId="0" fillId="0" borderId="5" xfId="0" applyNumberFormat="1" applyFont="1" applyBorder="1" applyAlignment="1">
      <alignment/>
    </xf>
    <xf numFmtId="187" fontId="0" fillId="0" borderId="5" xfId="0" applyNumberFormat="1" applyFont="1" applyBorder="1" applyAlignment="1">
      <alignment horizontal="right"/>
    </xf>
    <xf numFmtId="0" fontId="1" fillId="0" borderId="0" xfId="0" applyFont="1" applyBorder="1" applyAlignment="1">
      <alignment vertical="center"/>
    </xf>
    <xf numFmtId="169" fontId="0" fillId="0" borderId="5" xfId="0" applyNumberFormat="1" applyFont="1" applyBorder="1" applyAlignment="1">
      <alignment horizontal="center" vertical="center"/>
    </xf>
    <xf numFmtId="171" fontId="0" fillId="0" borderId="5" xfId="0" applyNumberFormat="1" applyFont="1" applyFill="1" applyBorder="1" applyAlignment="1">
      <alignment horizontal="center" vertical="center"/>
    </xf>
    <xf numFmtId="0" fontId="1" fillId="0" borderId="0" xfId="23" applyFont="1" applyBorder="1" applyAlignment="1">
      <alignment horizontal="right" vertical="center" wrapText="1"/>
      <protection/>
    </xf>
    <xf numFmtId="0" fontId="1" fillId="0" borderId="0" xfId="0" applyFont="1" applyFill="1" applyBorder="1" applyAlignment="1">
      <alignment horizontal="right" vertical="center" wrapText="1"/>
    </xf>
    <xf numFmtId="0" fontId="1" fillId="0" borderId="0" xfId="0" applyFont="1" applyFill="1" applyAlignment="1">
      <alignment horizontal="right"/>
    </xf>
    <xf numFmtId="0" fontId="1" fillId="0" borderId="0" xfId="0" applyFont="1" applyAlignment="1">
      <alignment horizontal="right"/>
    </xf>
    <xf numFmtId="187" fontId="0" fillId="0" borderId="2" xfId="15" applyNumberFormat="1" applyFont="1" applyBorder="1" applyAlignment="1">
      <alignment horizontal="right" vertical="center"/>
    </xf>
    <xf numFmtId="187" fontId="1" fillId="0" borderId="0" xfId="15" applyNumberFormat="1" applyFont="1" applyBorder="1" applyAlignment="1">
      <alignment horizontal="right" vertical="center"/>
    </xf>
    <xf numFmtId="171" fontId="0" fillId="0" borderId="5" xfId="15" applyNumberFormat="1" applyFont="1" applyFill="1" applyBorder="1" applyAlignment="1">
      <alignment/>
    </xf>
    <xf numFmtId="171" fontId="0" fillId="0" borderId="0" xfId="15" applyNumberFormat="1" applyFont="1" applyFill="1" applyAlignment="1">
      <alignment/>
    </xf>
    <xf numFmtId="0" fontId="1" fillId="0" borderId="0" xfId="0" applyFont="1" applyBorder="1" applyAlignment="1">
      <alignment horizontal="right" vertical="top" wrapText="1"/>
    </xf>
    <xf numFmtId="0" fontId="0" fillId="0" borderId="0" xfId="0" applyFont="1" applyFill="1" applyAlignment="1">
      <alignment horizontal="left" vertical="top"/>
    </xf>
    <xf numFmtId="171" fontId="0" fillId="0" borderId="0" xfId="15" applyFont="1" applyFill="1" applyAlignment="1">
      <alignment/>
    </xf>
    <xf numFmtId="171" fontId="11" fillId="0" borderId="0" xfId="0" applyNumberFormat="1" applyFont="1" applyFill="1" applyBorder="1" applyAlignment="1">
      <alignment horizontal="left" vertical="top"/>
    </xf>
    <xf numFmtId="187" fontId="0" fillId="0" borderId="5" xfId="15" applyNumberFormat="1" applyFont="1" applyFill="1" applyBorder="1" applyAlignment="1">
      <alignment/>
    </xf>
    <xf numFmtId="169" fontId="0" fillId="0" borderId="4" xfId="0" applyNumberFormat="1" applyFont="1" applyBorder="1" applyAlignment="1">
      <alignment horizontal="center" vertical="center"/>
    </xf>
    <xf numFmtId="169" fontId="0" fillId="0" borderId="0" xfId="0" applyNumberFormat="1" applyFont="1" applyBorder="1" applyAlignment="1">
      <alignment horizontal="right" vertical="center"/>
    </xf>
    <xf numFmtId="171" fontId="15" fillId="0" borderId="0" xfId="0" applyNumberFormat="1" applyFont="1" applyFill="1" applyBorder="1" applyAlignment="1">
      <alignment horizontal="left" vertical="top"/>
    </xf>
    <xf numFmtId="0" fontId="2" fillId="0" borderId="0" xfId="0" applyFont="1" applyFill="1" applyAlignment="1">
      <alignment/>
    </xf>
    <xf numFmtId="171" fontId="15" fillId="0" borderId="0" xfId="0" applyNumberFormat="1" applyFont="1" applyBorder="1" applyAlignment="1">
      <alignment horizontal="left" vertical="top"/>
    </xf>
    <xf numFmtId="0" fontId="2" fillId="0" borderId="0" xfId="0" applyFont="1" applyAlignment="1">
      <alignment/>
    </xf>
    <xf numFmtId="0" fontId="0" fillId="0" borderId="0" xfId="0" applyFont="1" applyFill="1" applyAlignment="1">
      <alignment horizontal="left"/>
    </xf>
    <xf numFmtId="171" fontId="0" fillId="0" borderId="0" xfId="15" applyNumberFormat="1" applyFont="1" applyFill="1" applyAlignment="1">
      <alignment horizontal="right"/>
    </xf>
    <xf numFmtId="0" fontId="5" fillId="0" borderId="0" xfId="0" applyFont="1" applyAlignment="1">
      <alignment/>
    </xf>
    <xf numFmtId="0" fontId="5" fillId="0" borderId="0" xfId="0" applyFont="1" applyFill="1" applyAlignment="1">
      <alignment/>
    </xf>
    <xf numFmtId="0" fontId="0" fillId="0" borderId="0" xfId="0" applyFont="1" applyAlignment="1" quotePrefix="1">
      <alignment/>
    </xf>
    <xf numFmtId="0" fontId="0" fillId="0" borderId="0" xfId="0" applyFont="1" applyFill="1" applyBorder="1" applyAlignment="1">
      <alignment vertical="center"/>
    </xf>
    <xf numFmtId="187" fontId="0" fillId="0" borderId="0" xfId="15" applyNumberFormat="1" applyFont="1" applyFill="1" applyAlignment="1">
      <alignment horizontal="left"/>
    </xf>
    <xf numFmtId="0" fontId="0" fillId="0" borderId="5" xfId="0" applyFont="1" applyFill="1" applyBorder="1" applyAlignment="1">
      <alignment/>
    </xf>
    <xf numFmtId="0" fontId="0" fillId="0" borderId="5" xfId="0" applyFont="1" applyBorder="1" applyAlignment="1">
      <alignment/>
    </xf>
    <xf numFmtId="0" fontId="2" fillId="0" borderId="0" xfId="0" applyFont="1" applyBorder="1" applyAlignment="1">
      <alignment horizontal="justify" vertical="justify"/>
    </xf>
    <xf numFmtId="0" fontId="1" fillId="0" borderId="6" xfId="0" applyFont="1" applyFill="1" applyBorder="1" applyAlignment="1">
      <alignment horizontal="right" vertical="top"/>
    </xf>
    <xf numFmtId="0" fontId="1" fillId="0" borderId="7" xfId="0" applyFont="1" applyBorder="1" applyAlignment="1">
      <alignment horizontal="right" vertical="top" wrapText="1"/>
    </xf>
    <xf numFmtId="0" fontId="0" fillId="0" borderId="4" xfId="0" applyFont="1" applyFill="1" applyBorder="1" applyAlignment="1">
      <alignment vertical="top" wrapText="1"/>
    </xf>
    <xf numFmtId="187" fontId="0" fillId="0" borderId="8" xfId="0" applyNumberFormat="1" applyFont="1" applyBorder="1" applyAlignment="1">
      <alignment vertical="top" wrapText="1"/>
    </xf>
    <xf numFmtId="0" fontId="0" fillId="0" borderId="9" xfId="0" applyFont="1" applyFill="1" applyBorder="1" applyAlignment="1">
      <alignment vertical="top" wrapText="1"/>
    </xf>
    <xf numFmtId="186" fontId="0" fillId="0" borderId="10" xfId="15" applyNumberFormat="1" applyFont="1" applyBorder="1" applyAlignment="1">
      <alignment horizontal="justify" vertical="top" wrapText="1"/>
    </xf>
    <xf numFmtId="0" fontId="0" fillId="0" borderId="4" xfId="0" applyFont="1" applyFill="1" applyBorder="1" applyAlignment="1">
      <alignment/>
    </xf>
    <xf numFmtId="0" fontId="0" fillId="0" borderId="10" xfId="0" applyFont="1" applyBorder="1" applyAlignment="1">
      <alignment horizontal="justify" vertical="top" wrapText="1"/>
    </xf>
    <xf numFmtId="187" fontId="7" fillId="0" borderId="4" xfId="15" applyNumberFormat="1" applyFont="1" applyFill="1" applyBorder="1" applyAlignment="1">
      <alignment/>
    </xf>
    <xf numFmtId="0" fontId="1" fillId="0" borderId="9" xfId="0" applyFont="1" applyFill="1" applyBorder="1" applyAlignment="1">
      <alignment/>
    </xf>
    <xf numFmtId="0" fontId="1" fillId="0" borderId="4" xfId="0" applyFont="1" applyFill="1" applyBorder="1" applyAlignment="1">
      <alignment/>
    </xf>
    <xf numFmtId="0" fontId="1" fillId="0" borderId="10" xfId="0" applyFont="1" applyFill="1" applyBorder="1" applyAlignment="1">
      <alignment/>
    </xf>
    <xf numFmtId="0" fontId="0" fillId="0" borderId="1" xfId="0" applyFont="1" applyFill="1" applyBorder="1" applyAlignment="1">
      <alignment vertical="top"/>
    </xf>
    <xf numFmtId="0" fontId="1" fillId="0" borderId="11" xfId="0" applyFont="1" applyBorder="1" applyAlignment="1">
      <alignment horizontal="right" vertical="top" wrapText="1"/>
    </xf>
    <xf numFmtId="187" fontId="0" fillId="0" borderId="11" xfId="15" applyNumberFormat="1" applyFont="1" applyFill="1" applyBorder="1" applyAlignment="1">
      <alignment vertical="top" wrapText="1"/>
    </xf>
    <xf numFmtId="187" fontId="0" fillId="0" borderId="11" xfId="15" applyNumberFormat="1" applyFont="1" applyBorder="1" applyAlignment="1">
      <alignment vertical="top"/>
    </xf>
    <xf numFmtId="187" fontId="0" fillId="0" borderId="12" xfId="15" applyNumberFormat="1" applyFont="1" applyBorder="1" applyAlignment="1">
      <alignment vertical="top"/>
    </xf>
    <xf numFmtId="186" fontId="0" fillId="0" borderId="13" xfId="15" applyNumberFormat="1" applyFont="1" applyBorder="1" applyAlignment="1">
      <alignment horizontal="justify" vertical="top" wrapText="1"/>
    </xf>
    <xf numFmtId="169" fontId="0" fillId="0" borderId="0" xfId="0" applyNumberFormat="1" applyFont="1" applyFill="1" applyBorder="1" applyAlignment="1">
      <alignment/>
    </xf>
    <xf numFmtId="169" fontId="0" fillId="0" borderId="0" xfId="0" applyNumberFormat="1" applyFont="1" applyBorder="1" applyAlignment="1">
      <alignment/>
    </xf>
    <xf numFmtId="187" fontId="0" fillId="0" borderId="13" xfId="15" applyNumberFormat="1" applyFont="1" applyBorder="1" applyAlignment="1">
      <alignment vertical="top" wrapText="1"/>
    </xf>
    <xf numFmtId="187" fontId="0" fillId="0" borderId="12" xfId="15" applyNumberFormat="1" applyFont="1" applyFill="1" applyBorder="1" applyAlignment="1">
      <alignment vertical="top" wrapText="1"/>
    </xf>
    <xf numFmtId="187" fontId="0" fillId="0" borderId="10" xfId="0" applyNumberFormat="1" applyFont="1" applyBorder="1" applyAlignment="1">
      <alignment vertical="top" wrapText="1"/>
    </xf>
    <xf numFmtId="0" fontId="0" fillId="0" borderId="9" xfId="0" applyFont="1" applyFill="1" applyBorder="1" applyAlignment="1">
      <alignment/>
    </xf>
    <xf numFmtId="0" fontId="1" fillId="0" borderId="7" xfId="0" applyFont="1" applyFill="1" applyBorder="1" applyAlignment="1">
      <alignment horizontal="right" vertical="top" wrapText="1"/>
    </xf>
    <xf numFmtId="171" fontId="0" fillId="0" borderId="0" xfId="15" applyFont="1" applyFill="1" applyBorder="1" applyAlignment="1">
      <alignment/>
    </xf>
    <xf numFmtId="171" fontId="0" fillId="0" borderId="0" xfId="15" applyFont="1" applyBorder="1" applyAlignment="1">
      <alignment horizontal="center" vertical="center"/>
    </xf>
    <xf numFmtId="171" fontId="0" fillId="0" borderId="0" xfId="15" applyFont="1" applyAlignment="1">
      <alignment/>
    </xf>
    <xf numFmtId="187" fontId="0" fillId="0" borderId="0" xfId="15" applyNumberFormat="1" applyFont="1" applyFill="1" applyBorder="1" applyAlignment="1">
      <alignment horizontal="center" vertical="center"/>
    </xf>
    <xf numFmtId="187" fontId="0" fillId="0" borderId="4" xfId="15" applyNumberFormat="1" applyFont="1" applyFill="1" applyBorder="1" applyAlignment="1">
      <alignment horizontal="right"/>
    </xf>
    <xf numFmtId="171" fontId="0" fillId="0" borderId="0" xfId="15" applyFont="1" applyBorder="1" applyAlignment="1">
      <alignment/>
    </xf>
    <xf numFmtId="0" fontId="0" fillId="0" borderId="0" xfId="0" applyFont="1" applyFill="1" applyAlignment="1">
      <alignment horizontal="justify" vertical="top" wrapText="1"/>
    </xf>
    <xf numFmtId="0" fontId="7" fillId="0" borderId="0" xfId="0" applyFont="1" applyFill="1" applyAlignment="1">
      <alignment horizontal="justify" vertical="justify" wrapText="1"/>
    </xf>
    <xf numFmtId="0" fontId="7" fillId="0" borderId="0" xfId="0" applyFont="1" applyAlignment="1">
      <alignment/>
    </xf>
    <xf numFmtId="187" fontId="0" fillId="0" borderId="12" xfId="15" applyNumberFormat="1" applyFont="1" applyBorder="1" applyAlignment="1">
      <alignment horizontal="center" vertical="top" wrapText="1"/>
    </xf>
    <xf numFmtId="0" fontId="3" fillId="0" borderId="0" xfId="0" applyFont="1" applyFill="1" applyAlignment="1">
      <alignment horizontal="center" vertical="center"/>
    </xf>
    <xf numFmtId="0" fontId="0" fillId="0" borderId="0" xfId="0" applyFont="1" applyFill="1" applyAlignment="1">
      <alignment horizontal="justify" wrapText="1"/>
    </xf>
    <xf numFmtId="0" fontId="1" fillId="0" borderId="0" xfId="0" applyFont="1" applyFill="1" applyAlignment="1">
      <alignment horizontal="center" vertical="top"/>
    </xf>
    <xf numFmtId="0" fontId="0" fillId="0" borderId="0" xfId="0" applyFont="1" applyFill="1" applyAlignment="1">
      <alignment horizontal="center"/>
    </xf>
    <xf numFmtId="0" fontId="0" fillId="0" borderId="0" xfId="0" applyFont="1" applyAlignment="1">
      <alignment horizontal="left"/>
    </xf>
    <xf numFmtId="0" fontId="0" fillId="0" borderId="0" xfId="0" applyFont="1" applyFill="1" applyAlignment="1">
      <alignment horizontal="left" vertical="top" wrapText="1"/>
    </xf>
    <xf numFmtId="0" fontId="0" fillId="0" borderId="12" xfId="0" applyFont="1" applyFill="1" applyBorder="1" applyAlignment="1">
      <alignment horizontal="justify" vertical="top" wrapText="1"/>
    </xf>
    <xf numFmtId="0" fontId="0" fillId="0" borderId="1" xfId="0" applyFont="1" applyFill="1" applyBorder="1" applyAlignment="1">
      <alignment horizontal="justify" vertical="top" wrapText="1"/>
    </xf>
    <xf numFmtId="0" fontId="0" fillId="0" borderId="13" xfId="0" applyFont="1" applyFill="1" applyBorder="1" applyAlignment="1">
      <alignment horizontal="justify" vertical="top" wrapText="1"/>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Fill="1" applyBorder="1" applyAlignment="1">
      <alignment horizontal="center" vertical="center"/>
    </xf>
    <xf numFmtId="0" fontId="0" fillId="0" borderId="0" xfId="22" applyFont="1" applyAlignment="1">
      <alignment horizontal="justify" vertical="top" wrapText="1"/>
      <protection/>
    </xf>
    <xf numFmtId="0" fontId="0" fillId="0" borderId="0" xfId="22" applyAlignment="1">
      <alignment horizontal="justify" vertical="top" wrapText="1"/>
      <protection/>
    </xf>
    <xf numFmtId="0" fontId="0" fillId="0" borderId="0" xfId="24" applyFont="1" applyAlignment="1">
      <alignment horizontal="justify" vertical="top" wrapText="1"/>
      <protection/>
    </xf>
    <xf numFmtId="0" fontId="0" fillId="0" borderId="0" xfId="0" applyFont="1" applyAlignment="1">
      <alignment horizontal="justify" vertical="top" wrapText="1"/>
    </xf>
    <xf numFmtId="0" fontId="1" fillId="0" borderId="0" xfId="0" applyFont="1" applyAlignment="1">
      <alignment horizontal="justify" vertical="top" wrapText="1"/>
    </xf>
    <xf numFmtId="0" fontId="14" fillId="0" borderId="0" xfId="24" applyFont="1" applyAlignment="1">
      <alignment horizontal="justify" vertical="top" wrapText="1"/>
      <protection/>
    </xf>
    <xf numFmtId="0" fontId="1" fillId="0" borderId="0" xfId="0" applyFont="1" applyBorder="1" applyAlignment="1">
      <alignment horizontal="center" vertical="center"/>
    </xf>
    <xf numFmtId="0" fontId="0" fillId="0" borderId="14" xfId="0" applyFont="1" applyFill="1" applyBorder="1" applyAlignment="1">
      <alignment horizontal="center" vertical="center" wrapText="1"/>
    </xf>
    <xf numFmtId="0" fontId="3" fillId="0" borderId="5" xfId="0" applyFont="1" applyBorder="1" applyAlignment="1">
      <alignment horizontal="center" vertical="center"/>
    </xf>
    <xf numFmtId="0" fontId="2" fillId="0" borderId="0" xfId="0" applyFont="1" applyBorder="1" applyAlignment="1">
      <alignment horizontal="left" vertical="justify"/>
    </xf>
    <xf numFmtId="0" fontId="0" fillId="0" borderId="0" xfId="0" applyFont="1" applyFill="1" applyAlignment="1">
      <alignment horizontal="justify" vertical="top" wrapText="1"/>
    </xf>
    <xf numFmtId="187" fontId="0" fillId="0" borderId="1" xfId="15" applyNumberFormat="1" applyFont="1" applyBorder="1" applyAlignment="1">
      <alignment horizontal="center" vertical="top" wrapText="1"/>
    </xf>
    <xf numFmtId="187" fontId="0" fillId="0" borderId="13" xfId="15" applyNumberFormat="1" applyFont="1" applyBorder="1" applyAlignment="1">
      <alignment horizontal="center" vertical="top" wrapText="1"/>
    </xf>
    <xf numFmtId="49" fontId="0" fillId="0" borderId="0" xfId="0" applyNumberFormat="1" applyFont="1" applyFill="1" applyAlignment="1">
      <alignment horizontal="left"/>
    </xf>
    <xf numFmtId="0" fontId="0" fillId="0" borderId="0" xfId="0" applyFont="1" applyAlignment="1">
      <alignment horizontal="center"/>
    </xf>
    <xf numFmtId="0" fontId="0" fillId="0" borderId="11" xfId="0" applyFont="1" applyFill="1" applyBorder="1" applyAlignment="1">
      <alignment horizontal="left" vertical="top" wrapText="1"/>
    </xf>
    <xf numFmtId="0" fontId="0" fillId="0" borderId="0" xfId="0" applyFont="1" applyFill="1" applyAlignment="1">
      <alignment horizontal="justify" vertical="justify"/>
    </xf>
    <xf numFmtId="0" fontId="1" fillId="0" borderId="0" xfId="0" applyFont="1" applyBorder="1" applyAlignment="1">
      <alignment horizontal="right" vertical="top" wrapText="1"/>
    </xf>
    <xf numFmtId="0" fontId="0" fillId="0" borderId="0" xfId="0" applyFont="1" applyFill="1" applyAlignment="1">
      <alignment horizontal="left" vertical="top"/>
    </xf>
    <xf numFmtId="0" fontId="0" fillId="0" borderId="0" xfId="0" applyFont="1" applyFill="1" applyAlignment="1">
      <alignment horizontal="left"/>
    </xf>
    <xf numFmtId="0" fontId="0" fillId="0" borderId="0" xfId="0" applyFont="1" applyAlignment="1">
      <alignment horizontal="justify"/>
    </xf>
    <xf numFmtId="0" fontId="0" fillId="0" borderId="0" xfId="0" applyFont="1" applyFill="1" applyAlignment="1">
      <alignment horizontal="justify" vertical="top"/>
    </xf>
    <xf numFmtId="0" fontId="1" fillId="0" borderId="12" xfId="0" applyFont="1" applyBorder="1" applyAlignment="1">
      <alignment horizontal="center" vertical="top" wrapText="1"/>
    </xf>
    <xf numFmtId="0" fontId="1" fillId="0" borderId="1" xfId="0" applyFont="1" applyBorder="1" applyAlignment="1">
      <alignment horizontal="center" vertical="top" wrapText="1"/>
    </xf>
    <xf numFmtId="0" fontId="1" fillId="0" borderId="13" xfId="0" applyFont="1" applyBorder="1" applyAlignment="1">
      <alignment horizontal="center" vertical="top" wrapText="1"/>
    </xf>
    <xf numFmtId="0" fontId="1" fillId="0" borderId="6" xfId="0" applyFont="1" applyBorder="1" applyAlignment="1">
      <alignment horizontal="center" vertical="top" wrapText="1"/>
    </xf>
    <xf numFmtId="0" fontId="1" fillId="0" borderId="3" xfId="0" applyFont="1" applyBorder="1" applyAlignment="1">
      <alignment horizontal="center" vertical="top" wrapText="1"/>
    </xf>
    <xf numFmtId="0" fontId="1" fillId="0" borderId="7" xfId="0" applyFont="1" applyBorder="1" applyAlignment="1">
      <alignment horizontal="center" vertical="top" wrapText="1"/>
    </xf>
    <xf numFmtId="0" fontId="0" fillId="0" borderId="0" xfId="0" applyFont="1" applyAlignment="1">
      <alignment horizontal="justify" vertical="top"/>
    </xf>
    <xf numFmtId="0" fontId="0" fillId="0" borderId="0" xfId="0" applyFont="1" applyFill="1" applyAlignment="1">
      <alignment wrapText="1"/>
    </xf>
    <xf numFmtId="0" fontId="0" fillId="0" borderId="0" xfId="0" applyFill="1" applyAlignment="1">
      <alignment wrapText="1"/>
    </xf>
    <xf numFmtId="0" fontId="4" fillId="0" borderId="0" xfId="0" applyFont="1" applyAlignment="1">
      <alignment horizontal="center" vertical="top"/>
    </xf>
    <xf numFmtId="0" fontId="5" fillId="0" borderId="0" xfId="0" applyFont="1" applyAlignment="1">
      <alignment horizontal="center" vertical="top"/>
    </xf>
    <xf numFmtId="0" fontId="0" fillId="0" borderId="0" xfId="0" applyFont="1" applyAlignment="1">
      <alignment horizontal="center" vertical="top"/>
    </xf>
    <xf numFmtId="0" fontId="3" fillId="0" borderId="5" xfId="0" applyFont="1" applyBorder="1" applyAlignment="1">
      <alignment horizontal="center" vertical="top"/>
    </xf>
    <xf numFmtId="0" fontId="0" fillId="0" borderId="5" xfId="0" applyFont="1" applyBorder="1" applyAlignment="1">
      <alignment horizontal="center" vertical="top"/>
    </xf>
    <xf numFmtId="0" fontId="6" fillId="0" borderId="0" xfId="0" applyFont="1" applyAlignment="1">
      <alignment horizontal="center" vertical="top"/>
    </xf>
    <xf numFmtId="0" fontId="3" fillId="0" borderId="0" xfId="0" applyFont="1" applyFill="1" applyAlignment="1">
      <alignment horizontal="center" vertical="top"/>
    </xf>
    <xf numFmtId="0" fontId="0" fillId="0" borderId="0" xfId="0" applyFont="1" applyAlignment="1">
      <alignment wrapText="1"/>
    </xf>
    <xf numFmtId="0" fontId="0" fillId="0" borderId="0" xfId="0" applyAlignment="1">
      <alignment wrapText="1"/>
    </xf>
    <xf numFmtId="0" fontId="0" fillId="0" borderId="0" xfId="0" applyFont="1" applyAlignment="1">
      <alignment horizontal="left" vertical="top"/>
    </xf>
    <xf numFmtId="0" fontId="13" fillId="0" borderId="0" xfId="0" applyFont="1" applyFill="1" applyAlignment="1">
      <alignment wrapText="1"/>
    </xf>
    <xf numFmtId="0" fontId="1" fillId="0" borderId="0" xfId="0" applyFont="1" applyAlignment="1">
      <alignment horizontal="justify" vertical="top"/>
    </xf>
    <xf numFmtId="0" fontId="0" fillId="0" borderId="0" xfId="0" applyAlignment="1">
      <alignment horizontal="justify" vertical="top"/>
    </xf>
    <xf numFmtId="0" fontId="0" fillId="0" borderId="0" xfId="21" applyFont="1" applyAlignment="1">
      <alignment horizontal="justify" vertical="top" wrapText="1"/>
      <protection/>
    </xf>
    <xf numFmtId="0" fontId="0" fillId="0" borderId="0" xfId="0" applyFont="1" applyFill="1" applyAlignment="1">
      <alignment horizontal="justify" vertical="justify" wrapText="1"/>
    </xf>
    <xf numFmtId="187" fontId="0" fillId="0" borderId="0" xfId="15" applyNumberFormat="1" applyFont="1" applyBorder="1" applyAlignment="1">
      <alignment horizontal="justify" vertical="top" wrapText="1"/>
    </xf>
    <xf numFmtId="0" fontId="0" fillId="0" borderId="0" xfId="0" applyFont="1" applyBorder="1" applyAlignment="1">
      <alignment horizontal="justify" vertical="top" wrapText="1"/>
    </xf>
    <xf numFmtId="187" fontId="0" fillId="0" borderId="0" xfId="15" applyNumberFormat="1" applyFont="1" applyBorder="1" applyAlignment="1">
      <alignment vertical="top" wrapText="1"/>
    </xf>
    <xf numFmtId="171" fontId="0" fillId="0" borderId="0" xfId="15" applyFont="1" applyBorder="1" applyAlignment="1">
      <alignment horizontal="justify" vertical="top" wrapText="1"/>
    </xf>
  </cellXfs>
  <cellStyles count="12">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3" xfId="23"/>
    <cellStyle name="Normal_Sheet5"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55"/>
  <sheetViews>
    <sheetView workbookViewId="0" topLeftCell="A1">
      <selection activeCell="D9" sqref="D9"/>
    </sheetView>
  </sheetViews>
  <sheetFormatPr defaultColWidth="9.33203125" defaultRowHeight="12.75"/>
  <cols>
    <col min="1" max="3" width="3.83203125" style="12" customWidth="1"/>
    <col min="4" max="4" width="22.33203125" style="12" customWidth="1"/>
    <col min="5" max="5" width="18.5" style="12" customWidth="1"/>
    <col min="6" max="6" width="2.33203125" style="12" customWidth="1"/>
    <col min="7" max="7" width="18.5" style="12" customWidth="1"/>
    <col min="8" max="8" width="1.83203125" style="12" customWidth="1"/>
    <col min="9" max="9" width="18.5" style="12" customWidth="1"/>
    <col min="10" max="10" width="2.33203125" style="12" customWidth="1"/>
    <col min="11" max="11" width="18.5" style="12" customWidth="1"/>
    <col min="12" max="12" width="3.16015625" style="12" customWidth="1"/>
    <col min="13" max="13" width="18.66015625" style="12" customWidth="1"/>
    <col min="14" max="14" width="15" style="12" customWidth="1"/>
    <col min="15" max="16384" width="9.33203125" style="12" customWidth="1"/>
  </cols>
  <sheetData>
    <row r="1" spans="1:11" ht="19.5" customHeight="1">
      <c r="A1" s="169" t="s">
        <v>92</v>
      </c>
      <c r="B1" s="169"/>
      <c r="C1" s="169"/>
      <c r="D1" s="169"/>
      <c r="E1" s="169"/>
      <c r="F1" s="169"/>
      <c r="G1" s="169"/>
      <c r="H1" s="169"/>
      <c r="I1" s="169"/>
      <c r="J1" s="169"/>
      <c r="K1" s="169"/>
    </row>
    <row r="2" spans="1:11" ht="9.75" customHeight="1">
      <c r="A2" s="170" t="s">
        <v>225</v>
      </c>
      <c r="B2" s="170"/>
      <c r="C2" s="170"/>
      <c r="D2" s="170"/>
      <c r="E2" s="170"/>
      <c r="F2" s="170"/>
      <c r="G2" s="170"/>
      <c r="H2" s="170"/>
      <c r="I2" s="170"/>
      <c r="J2" s="170"/>
      <c r="K2" s="170"/>
    </row>
    <row r="3" spans="1:11" ht="9.75" customHeight="1">
      <c r="A3" s="170" t="s">
        <v>10</v>
      </c>
      <c r="B3" s="170"/>
      <c r="C3" s="170"/>
      <c r="D3" s="170"/>
      <c r="E3" s="170"/>
      <c r="F3" s="170"/>
      <c r="G3" s="170"/>
      <c r="H3" s="170"/>
      <c r="I3" s="170"/>
      <c r="J3" s="170"/>
      <c r="K3" s="170"/>
    </row>
    <row r="4" spans="1:23" ht="19.5" customHeight="1">
      <c r="A4" s="171" t="s">
        <v>259</v>
      </c>
      <c r="B4" s="171"/>
      <c r="C4" s="171"/>
      <c r="D4" s="171"/>
      <c r="E4" s="171"/>
      <c r="F4" s="171"/>
      <c r="G4" s="171"/>
      <c r="H4" s="171"/>
      <c r="I4" s="171"/>
      <c r="J4" s="171"/>
      <c r="K4" s="171"/>
      <c r="M4" s="171"/>
      <c r="N4" s="171"/>
      <c r="O4" s="171"/>
      <c r="P4" s="171"/>
      <c r="Q4" s="171"/>
      <c r="R4" s="171"/>
      <c r="S4" s="171"/>
      <c r="T4" s="171"/>
      <c r="U4" s="171"/>
      <c r="V4" s="171"/>
      <c r="W4" s="171"/>
    </row>
    <row r="5" spans="1:11" ht="19.5" customHeight="1" thickBot="1">
      <c r="A5" s="171" t="s">
        <v>143</v>
      </c>
      <c r="B5" s="171"/>
      <c r="C5" s="171"/>
      <c r="D5" s="171"/>
      <c r="E5" s="171"/>
      <c r="F5" s="171"/>
      <c r="G5" s="171"/>
      <c r="H5" s="171"/>
      <c r="I5" s="171"/>
      <c r="J5" s="171"/>
      <c r="K5" s="171"/>
    </row>
    <row r="6" spans="1:11" ht="12.75">
      <c r="A6" s="179" t="s">
        <v>20</v>
      </c>
      <c r="B6" s="179"/>
      <c r="C6" s="179"/>
      <c r="D6" s="179"/>
      <c r="E6" s="179"/>
      <c r="F6" s="179"/>
      <c r="G6" s="179"/>
      <c r="H6" s="179"/>
      <c r="I6" s="179"/>
      <c r="J6" s="179"/>
      <c r="K6" s="179"/>
    </row>
    <row r="7" spans="1:11" ht="12.75">
      <c r="A7" s="6"/>
      <c r="B7" s="6"/>
      <c r="C7" s="6"/>
      <c r="D7" s="6"/>
      <c r="E7" s="6"/>
      <c r="F7" s="6"/>
      <c r="G7" s="6"/>
      <c r="H7" s="6"/>
      <c r="I7" s="6"/>
      <c r="J7" s="6"/>
      <c r="K7" s="6"/>
    </row>
    <row r="8" spans="1:11" ht="15" customHeight="1">
      <c r="A8" s="16"/>
      <c r="B8" s="16"/>
      <c r="C8" s="17"/>
      <c r="D8" s="17"/>
      <c r="E8" s="178" t="s">
        <v>3</v>
      </c>
      <c r="F8" s="178"/>
      <c r="G8" s="178"/>
      <c r="H8" s="1"/>
      <c r="I8" s="178" t="s">
        <v>4</v>
      </c>
      <c r="J8" s="178"/>
      <c r="K8" s="178"/>
    </row>
    <row r="9" spans="1:13" ht="38.25">
      <c r="A9" s="16"/>
      <c r="B9" s="16"/>
      <c r="C9" s="17"/>
      <c r="D9" s="17"/>
      <c r="E9" s="104" t="s">
        <v>5</v>
      </c>
      <c r="F9" s="1"/>
      <c r="G9" s="104" t="s">
        <v>180</v>
      </c>
      <c r="H9" s="1"/>
      <c r="I9" s="104" t="s">
        <v>6</v>
      </c>
      <c r="J9" s="1"/>
      <c r="K9" s="104" t="s">
        <v>181</v>
      </c>
      <c r="M9" s="104"/>
    </row>
    <row r="10" spans="1:13" ht="15" customHeight="1">
      <c r="A10" s="16"/>
      <c r="B10" s="16"/>
      <c r="C10" s="17"/>
      <c r="D10" s="17"/>
      <c r="E10" s="82" t="s">
        <v>260</v>
      </c>
      <c r="F10" s="82"/>
      <c r="G10" s="82" t="s">
        <v>261</v>
      </c>
      <c r="H10" s="82"/>
      <c r="I10" s="82" t="str">
        <f>+E10</f>
        <v>30.9.2006</v>
      </c>
      <c r="J10" s="82"/>
      <c r="K10" s="82" t="str">
        <f>+G10</f>
        <v>30.9.2005</v>
      </c>
      <c r="M10" s="82"/>
    </row>
    <row r="11" spans="1:13" ht="15" customHeight="1">
      <c r="A11" s="16"/>
      <c r="B11" s="16"/>
      <c r="C11" s="17"/>
      <c r="D11" s="17"/>
      <c r="E11" s="83" t="s">
        <v>147</v>
      </c>
      <c r="F11" s="83"/>
      <c r="G11" s="83" t="s">
        <v>147</v>
      </c>
      <c r="H11" s="83"/>
      <c r="I11" s="83" t="s">
        <v>147</v>
      </c>
      <c r="J11" s="83"/>
      <c r="K11" s="83" t="s">
        <v>147</v>
      </c>
      <c r="M11" s="83"/>
    </row>
    <row r="12" spans="7:13" ht="12.75">
      <c r="G12" s="84"/>
      <c r="M12" s="22"/>
    </row>
    <row r="13" spans="1:15" ht="12.75">
      <c r="A13" s="12" t="s">
        <v>17</v>
      </c>
      <c r="E13" s="20">
        <v>3695</v>
      </c>
      <c r="G13" s="85">
        <f>2660-88</f>
        <v>2572</v>
      </c>
      <c r="I13" s="20">
        <v>9368</v>
      </c>
      <c r="K13" s="85">
        <f>8377-88</f>
        <v>8289</v>
      </c>
      <c r="M13" s="35"/>
      <c r="N13" s="38"/>
      <c r="O13" s="38"/>
    </row>
    <row r="14" spans="5:13" ht="12.75">
      <c r="E14" s="20"/>
      <c r="G14" s="85"/>
      <c r="I14" s="20"/>
      <c r="K14" s="85"/>
      <c r="M14" s="35"/>
    </row>
    <row r="15" spans="1:15" ht="12.75">
      <c r="A15" s="12" t="s">
        <v>93</v>
      </c>
      <c r="E15" s="21">
        <v>-1080</v>
      </c>
      <c r="G15" s="86">
        <v>-749</v>
      </c>
      <c r="I15" s="21">
        <v>-2951</v>
      </c>
      <c r="K15" s="86">
        <v>-1969</v>
      </c>
      <c r="M15" s="35"/>
      <c r="N15" s="38"/>
      <c r="O15" s="38"/>
    </row>
    <row r="16" spans="5:13" ht="12.75">
      <c r="E16" s="20"/>
      <c r="G16" s="85"/>
      <c r="I16" s="20"/>
      <c r="K16" s="85"/>
      <c r="M16" s="35"/>
    </row>
    <row r="17" spans="1:15" ht="12.75">
      <c r="A17" s="4" t="s">
        <v>94</v>
      </c>
      <c r="E17" s="20">
        <f>SUM(E13:E15)</f>
        <v>2615</v>
      </c>
      <c r="G17" s="20">
        <f>SUM(G13:G15)</f>
        <v>1823</v>
      </c>
      <c r="I17" s="20">
        <f>SUM(I13:I15)</f>
        <v>6417</v>
      </c>
      <c r="K17" s="20">
        <f>SUM(K13:K15)</f>
        <v>6320</v>
      </c>
      <c r="M17" s="35"/>
      <c r="N17" s="38"/>
      <c r="O17" s="38"/>
    </row>
    <row r="18" spans="5:13" ht="12.75">
      <c r="E18" s="20"/>
      <c r="G18" s="85"/>
      <c r="I18" s="20"/>
      <c r="K18" s="85"/>
      <c r="M18" s="35"/>
    </row>
    <row r="19" spans="1:15" ht="12.75">
      <c r="A19" s="12" t="s">
        <v>149</v>
      </c>
      <c r="E19" s="20">
        <v>166</v>
      </c>
      <c r="G19" s="85">
        <f>8+88</f>
        <v>96</v>
      </c>
      <c r="I19" s="20">
        <v>577</v>
      </c>
      <c r="K19" s="88">
        <f>8+88</f>
        <v>96</v>
      </c>
      <c r="M19" s="35"/>
      <c r="N19" s="38"/>
      <c r="O19" s="38"/>
    </row>
    <row r="20" spans="5:13" ht="12.75">
      <c r="E20" s="20"/>
      <c r="G20" s="85"/>
      <c r="I20" s="20"/>
      <c r="K20" s="85"/>
      <c r="M20" s="35"/>
    </row>
    <row r="21" spans="1:15" ht="12.75">
      <c r="A21" s="12" t="s">
        <v>95</v>
      </c>
      <c r="E21" s="20">
        <v>-111</v>
      </c>
      <c r="G21" s="85">
        <v>-109</v>
      </c>
      <c r="I21" s="20">
        <v>-323</v>
      </c>
      <c r="K21" s="88">
        <v>-314</v>
      </c>
      <c r="M21" s="35"/>
      <c r="N21" s="38"/>
      <c r="O21" s="38"/>
    </row>
    <row r="22" spans="5:13" ht="12.75">
      <c r="E22" s="20"/>
      <c r="G22" s="85"/>
      <c r="I22" s="20"/>
      <c r="K22" s="85"/>
      <c r="M22" s="35"/>
    </row>
    <row r="23" spans="1:15" ht="12.75">
      <c r="A23" s="12" t="s">
        <v>96</v>
      </c>
      <c r="E23" s="20">
        <v>-703</v>
      </c>
      <c r="G23" s="85">
        <v>-461</v>
      </c>
      <c r="I23" s="20">
        <v>-2046</v>
      </c>
      <c r="K23" s="88">
        <v>-1596</v>
      </c>
      <c r="M23" s="35"/>
      <c r="N23" s="38"/>
      <c r="O23" s="38"/>
    </row>
    <row r="24" spans="5:13" ht="12.75">
      <c r="E24" s="20"/>
      <c r="G24" s="85"/>
      <c r="I24" s="20"/>
      <c r="K24" s="85"/>
      <c r="M24" s="35"/>
    </row>
    <row r="25" spans="1:15" ht="12.75">
      <c r="A25" s="12" t="s">
        <v>150</v>
      </c>
      <c r="E25" s="51">
        <v>-283</v>
      </c>
      <c r="G25" s="85">
        <v>-335</v>
      </c>
      <c r="I25" s="20">
        <v>-943</v>
      </c>
      <c r="K25" s="85">
        <v>-861</v>
      </c>
      <c r="M25" s="35"/>
      <c r="N25" s="38"/>
      <c r="O25" s="38"/>
    </row>
    <row r="26" spans="5:13" ht="12.75">
      <c r="E26" s="20"/>
      <c r="G26" s="85"/>
      <c r="H26" s="22"/>
      <c r="I26" s="20"/>
      <c r="K26" s="85"/>
      <c r="M26" s="35"/>
    </row>
    <row r="27" spans="1:15" ht="12.75">
      <c r="A27" s="12" t="s">
        <v>148</v>
      </c>
      <c r="E27" s="20">
        <v>26</v>
      </c>
      <c r="G27" s="85">
        <v>7</v>
      </c>
      <c r="H27" s="22"/>
      <c r="I27" s="20">
        <v>63</v>
      </c>
      <c r="K27" s="85">
        <v>15</v>
      </c>
      <c r="M27" s="35"/>
      <c r="N27" s="38"/>
      <c r="O27" s="38"/>
    </row>
    <row r="28" spans="5:13" ht="12.75">
      <c r="E28" s="20"/>
      <c r="G28" s="85"/>
      <c r="H28" s="22"/>
      <c r="I28" s="20"/>
      <c r="K28" s="85"/>
      <c r="M28" s="35"/>
    </row>
    <row r="29" spans="1:15" ht="12.75">
      <c r="A29" s="12" t="s">
        <v>2</v>
      </c>
      <c r="E29" s="21">
        <v>-2</v>
      </c>
      <c r="G29" s="86">
        <v>-42</v>
      </c>
      <c r="H29" s="22"/>
      <c r="I29" s="21">
        <v>-9</v>
      </c>
      <c r="K29" s="86">
        <v>-106</v>
      </c>
      <c r="M29" s="35"/>
      <c r="N29" s="38"/>
      <c r="O29" s="38"/>
    </row>
    <row r="30" spans="5:13" ht="12.75">
      <c r="E30" s="20"/>
      <c r="G30" s="85"/>
      <c r="H30" s="22"/>
      <c r="I30" s="20"/>
      <c r="K30" s="85"/>
      <c r="M30" s="35"/>
    </row>
    <row r="31" spans="1:15" ht="12.75">
      <c r="A31" s="4" t="s">
        <v>86</v>
      </c>
      <c r="E31" s="20">
        <f>SUM(E17:E29)</f>
        <v>1708</v>
      </c>
      <c r="G31" s="20">
        <f>SUM(G17:G29)</f>
        <v>979</v>
      </c>
      <c r="H31" s="22"/>
      <c r="I31" s="20">
        <f>SUM(I17:I29)</f>
        <v>3736</v>
      </c>
      <c r="K31" s="20">
        <f>SUM(K17:K29)</f>
        <v>3554</v>
      </c>
      <c r="M31" s="35"/>
      <c r="N31" s="38"/>
      <c r="O31" s="38"/>
    </row>
    <row r="32" spans="5:13" ht="12.75">
      <c r="E32" s="20"/>
      <c r="G32" s="85"/>
      <c r="H32" s="22"/>
      <c r="I32" s="20"/>
      <c r="K32" s="85"/>
      <c r="M32" s="35"/>
    </row>
    <row r="33" spans="1:15" ht="12.75">
      <c r="A33" s="12" t="s">
        <v>9</v>
      </c>
      <c r="E33" s="21">
        <v>-387</v>
      </c>
      <c r="G33" s="86">
        <v>-233</v>
      </c>
      <c r="H33" s="22"/>
      <c r="I33" s="21">
        <v>-1005</v>
      </c>
      <c r="K33" s="85">
        <v>-963</v>
      </c>
      <c r="M33" s="35"/>
      <c r="N33" s="38"/>
      <c r="O33" s="38"/>
    </row>
    <row r="34" spans="5:13" ht="12.75">
      <c r="E34" s="20"/>
      <c r="G34" s="85"/>
      <c r="H34" s="22"/>
      <c r="I34" s="20"/>
      <c r="K34" s="89"/>
      <c r="M34" s="35"/>
    </row>
    <row r="35" spans="1:15" ht="13.5" thickBot="1">
      <c r="A35" s="4" t="s">
        <v>155</v>
      </c>
      <c r="E35" s="56">
        <f>+SUM(E31:E33)</f>
        <v>1321</v>
      </c>
      <c r="G35" s="56">
        <f>+SUM(G31:G33)</f>
        <v>746</v>
      </c>
      <c r="H35" s="22"/>
      <c r="I35" s="56">
        <f>+SUM(I31:I33)</f>
        <v>2731</v>
      </c>
      <c r="K35" s="56">
        <f>+SUM(K31:K33)</f>
        <v>2591</v>
      </c>
      <c r="M35" s="35"/>
      <c r="N35" s="38"/>
      <c r="O35" s="38"/>
    </row>
    <row r="36" spans="7:13" ht="12.75">
      <c r="G36" s="84"/>
      <c r="H36" s="22"/>
      <c r="K36" s="84"/>
      <c r="M36" s="22"/>
    </row>
    <row r="37" spans="1:13" ht="12.75">
      <c r="A37" s="4" t="s">
        <v>151</v>
      </c>
      <c r="G37" s="84"/>
      <c r="H37" s="22"/>
      <c r="K37" s="84"/>
      <c r="M37" s="22"/>
    </row>
    <row r="38" spans="1:15" ht="13.5" thickBot="1">
      <c r="A38" s="12" t="s">
        <v>218</v>
      </c>
      <c r="E38" s="91">
        <f>+E35</f>
        <v>1321</v>
      </c>
      <c r="G38" s="92">
        <f>+G35</f>
        <v>746</v>
      </c>
      <c r="H38" s="22"/>
      <c r="I38" s="91">
        <f>+I35</f>
        <v>2731</v>
      </c>
      <c r="K38" s="92">
        <f>+K35</f>
        <v>2591</v>
      </c>
      <c r="M38" s="39"/>
      <c r="N38" s="38"/>
      <c r="O38" s="38"/>
    </row>
    <row r="39" spans="7:13" ht="12.75">
      <c r="G39" s="84"/>
      <c r="H39" s="22"/>
      <c r="K39" s="84"/>
      <c r="M39" s="22"/>
    </row>
    <row r="40" spans="1:13" ht="12.75">
      <c r="A40" s="49" t="s">
        <v>250</v>
      </c>
      <c r="B40" s="23"/>
      <c r="C40" s="23"/>
      <c r="D40" s="23"/>
      <c r="E40" s="23"/>
      <c r="F40" s="23"/>
      <c r="G40" s="75"/>
      <c r="H40" s="53"/>
      <c r="I40" s="23"/>
      <c r="J40" s="23"/>
      <c r="K40" s="75"/>
      <c r="M40" s="53"/>
    </row>
    <row r="41" spans="1:13" ht="15">
      <c r="A41" s="23" t="s">
        <v>7</v>
      </c>
      <c r="B41" s="23" t="s">
        <v>18</v>
      </c>
      <c r="C41" s="23"/>
      <c r="D41" s="23"/>
      <c r="E41" s="106">
        <f>+Notes!J206</f>
        <v>0.7734509025545544</v>
      </c>
      <c r="F41" s="107" t="s">
        <v>114</v>
      </c>
      <c r="G41" s="116">
        <f>+Notes!L206</f>
        <v>0.4719248968850427</v>
      </c>
      <c r="H41" s="53" t="s">
        <v>228</v>
      </c>
      <c r="I41" s="106">
        <f>+Notes!O206</f>
        <v>1.5990116690965086</v>
      </c>
      <c r="J41" s="45" t="s">
        <v>114</v>
      </c>
      <c r="K41" s="116">
        <f>+Notes!Q206</f>
        <v>1.9896944425246315</v>
      </c>
      <c r="L41" s="117" t="s">
        <v>207</v>
      </c>
      <c r="M41" s="150"/>
    </row>
    <row r="42" spans="1:13" ht="12.75">
      <c r="A42" s="23"/>
      <c r="B42" s="23"/>
      <c r="C42" s="23"/>
      <c r="D42" s="23"/>
      <c r="E42" s="23"/>
      <c r="F42" s="23"/>
      <c r="G42" s="75"/>
      <c r="H42" s="53"/>
      <c r="I42" s="23"/>
      <c r="J42" s="23"/>
      <c r="K42" s="75"/>
      <c r="M42" s="53"/>
    </row>
    <row r="43" spans="1:13" ht="13.5" thickBot="1">
      <c r="A43" s="23" t="s">
        <v>8</v>
      </c>
      <c r="B43" s="23" t="s">
        <v>19</v>
      </c>
      <c r="C43" s="23"/>
      <c r="D43" s="23"/>
      <c r="E43" s="90" t="s">
        <v>85</v>
      </c>
      <c r="F43" s="75"/>
      <c r="G43" s="90" t="s">
        <v>85</v>
      </c>
      <c r="H43" s="75"/>
      <c r="I43" s="90" t="s">
        <v>85</v>
      </c>
      <c r="J43" s="23"/>
      <c r="K43" s="90" t="s">
        <v>85</v>
      </c>
      <c r="M43" s="70"/>
    </row>
    <row r="44" spans="1:13" ht="12.75">
      <c r="A44" s="23"/>
      <c r="B44" s="23"/>
      <c r="C44" s="23"/>
      <c r="D44" s="23"/>
      <c r="E44" s="23"/>
      <c r="F44" s="23"/>
      <c r="G44" s="75"/>
      <c r="H44" s="23"/>
      <c r="I44" s="23"/>
      <c r="J44" s="23"/>
      <c r="K44" s="23"/>
      <c r="M44" s="22"/>
    </row>
    <row r="45" spans="1:11" ht="15">
      <c r="A45" s="111" t="s">
        <v>114</v>
      </c>
      <c r="B45" s="112" t="s">
        <v>141</v>
      </c>
      <c r="C45" s="23"/>
      <c r="D45" s="23"/>
      <c r="E45" s="23"/>
      <c r="F45" s="23"/>
      <c r="G45" s="23"/>
      <c r="H45" s="23"/>
      <c r="I45" s="23"/>
      <c r="J45" s="23"/>
      <c r="K45" s="23"/>
    </row>
    <row r="46" spans="1:11" ht="12.75">
      <c r="A46" s="23" t="s">
        <v>228</v>
      </c>
      <c r="B46" s="112" t="s">
        <v>271</v>
      </c>
      <c r="C46" s="76"/>
      <c r="D46" s="76"/>
      <c r="E46" s="76"/>
      <c r="F46" s="76"/>
      <c r="G46" s="76"/>
      <c r="H46" s="76"/>
      <c r="I46" s="76"/>
      <c r="J46" s="76"/>
      <c r="K46" s="76"/>
    </row>
    <row r="47" spans="1:11" ht="13.5">
      <c r="A47" s="118" t="s">
        <v>207</v>
      </c>
      <c r="B47" s="112" t="s">
        <v>272</v>
      </c>
      <c r="C47" s="76"/>
      <c r="D47" s="76"/>
      <c r="E47" s="76"/>
      <c r="F47" s="76"/>
      <c r="G47" s="76"/>
      <c r="H47" s="76"/>
      <c r="I47" s="76"/>
      <c r="J47" s="76"/>
      <c r="K47" s="76"/>
    </row>
    <row r="48" spans="1:11" ht="12.75">
      <c r="A48" s="76"/>
      <c r="B48" s="76"/>
      <c r="C48" s="76"/>
      <c r="D48" s="76"/>
      <c r="E48" s="76"/>
      <c r="F48" s="76"/>
      <c r="G48" s="76"/>
      <c r="H48" s="76"/>
      <c r="I48" s="76"/>
      <c r="J48" s="76"/>
      <c r="K48" s="76"/>
    </row>
    <row r="49" spans="1:11" ht="12.75">
      <c r="A49" s="174"/>
      <c r="B49" s="174"/>
      <c r="C49" s="174"/>
      <c r="D49" s="174"/>
      <c r="E49" s="174"/>
      <c r="F49" s="174"/>
      <c r="G49" s="174"/>
      <c r="H49" s="174"/>
      <c r="I49" s="174"/>
      <c r="J49" s="174"/>
      <c r="K49" s="174"/>
    </row>
    <row r="50" spans="1:11" ht="14.25" customHeight="1">
      <c r="A50" s="77"/>
      <c r="B50" s="77"/>
      <c r="C50" s="77"/>
      <c r="D50" s="77"/>
      <c r="E50" s="77"/>
      <c r="F50" s="77"/>
      <c r="G50" s="77"/>
      <c r="H50" s="77"/>
      <c r="I50" s="77"/>
      <c r="J50" s="77"/>
      <c r="K50" s="77"/>
    </row>
    <row r="51" spans="1:11" ht="27" customHeight="1">
      <c r="A51" s="175" t="s">
        <v>211</v>
      </c>
      <c r="B51" s="176"/>
      <c r="C51" s="176"/>
      <c r="D51" s="176"/>
      <c r="E51" s="176"/>
      <c r="F51" s="176"/>
      <c r="G51" s="176"/>
      <c r="H51" s="176"/>
      <c r="I51" s="176"/>
      <c r="J51" s="176"/>
      <c r="K51" s="176"/>
    </row>
    <row r="53" spans="4:14" ht="12.75">
      <c r="D53" s="177"/>
      <c r="E53" s="177"/>
      <c r="F53" s="177"/>
      <c r="G53" s="177"/>
      <c r="H53" s="177"/>
      <c r="I53" s="177"/>
      <c r="J53" s="177"/>
      <c r="K53" s="177"/>
      <c r="L53" s="177"/>
      <c r="M53" s="177"/>
      <c r="N53" s="177"/>
    </row>
    <row r="54" spans="1:6" ht="12.75">
      <c r="A54" s="172"/>
      <c r="B54" s="173"/>
      <c r="C54" s="173"/>
      <c r="D54" s="173"/>
      <c r="E54" s="173"/>
      <c r="F54" s="173"/>
    </row>
    <row r="55" spans="1:6" ht="12.75">
      <c r="A55" s="173"/>
      <c r="B55" s="173"/>
      <c r="C55" s="173"/>
      <c r="D55" s="173"/>
      <c r="E55" s="173"/>
      <c r="F55" s="173"/>
    </row>
  </sheetData>
  <mergeCells count="13">
    <mergeCell ref="M4:W4"/>
    <mergeCell ref="E8:G8"/>
    <mergeCell ref="I8:K8"/>
    <mergeCell ref="A6:K6"/>
    <mergeCell ref="A54:F55"/>
    <mergeCell ref="A49:K49"/>
    <mergeCell ref="A51:K51"/>
    <mergeCell ref="D53:N53"/>
    <mergeCell ref="A1:K1"/>
    <mergeCell ref="A2:K2"/>
    <mergeCell ref="A3:K3"/>
    <mergeCell ref="A5:K5"/>
    <mergeCell ref="A4:K4"/>
  </mergeCells>
  <printOptions/>
  <pageMargins left="0.5" right="0" top="0.5" bottom="0" header="0.39"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55"/>
  <sheetViews>
    <sheetView workbookViewId="0" topLeftCell="A37">
      <selection activeCell="D38" sqref="D38"/>
    </sheetView>
  </sheetViews>
  <sheetFormatPr defaultColWidth="9.33203125" defaultRowHeight="12.75"/>
  <cols>
    <col min="1" max="1" width="4.16015625" style="12" customWidth="1"/>
    <col min="2" max="2" width="3.83203125" style="12" customWidth="1"/>
    <col min="3" max="3" width="54.83203125" style="12" customWidth="1"/>
    <col min="4" max="4" width="20.66015625" style="12" customWidth="1"/>
    <col min="5" max="5" width="2.33203125" style="12" customWidth="1"/>
    <col min="6" max="6" width="20.66015625" style="12" customWidth="1"/>
    <col min="7" max="7" width="2.33203125" style="12" customWidth="1"/>
    <col min="8" max="16384" width="9.33203125" style="12" customWidth="1"/>
  </cols>
  <sheetData>
    <row r="1" spans="1:6" ht="19.5" customHeight="1">
      <c r="A1" s="169" t="str">
        <f>+'Income Statements'!A1:K1</f>
        <v>TEX CYCLE TECHNOLOGY (M) BERHAD</v>
      </c>
      <c r="B1" s="169"/>
      <c r="C1" s="169"/>
      <c r="D1" s="169"/>
      <c r="E1" s="169"/>
      <c r="F1" s="169"/>
    </row>
    <row r="2" spans="1:6" ht="9.75" customHeight="1">
      <c r="A2" s="170" t="str">
        <f>+'Income Statements'!A2:K2</f>
        <v>Company's No.: 642619-P</v>
      </c>
      <c r="B2" s="170"/>
      <c r="C2" s="170"/>
      <c r="D2" s="170"/>
      <c r="E2" s="170"/>
      <c r="F2" s="170"/>
    </row>
    <row r="3" spans="1:6" ht="9.75" customHeight="1">
      <c r="A3" s="170" t="s">
        <v>10</v>
      </c>
      <c r="B3" s="170"/>
      <c r="C3" s="170"/>
      <c r="D3" s="170"/>
      <c r="E3" s="170"/>
      <c r="F3" s="170"/>
    </row>
    <row r="4" spans="1:6" ht="19.5" customHeight="1">
      <c r="A4" s="160" t="s">
        <v>259</v>
      </c>
      <c r="B4" s="160"/>
      <c r="C4" s="160"/>
      <c r="D4" s="160"/>
      <c r="E4" s="160"/>
      <c r="F4" s="160"/>
    </row>
    <row r="5" spans="1:6" ht="19.5" customHeight="1" thickBot="1">
      <c r="A5" s="180" t="s">
        <v>144</v>
      </c>
      <c r="B5" s="180"/>
      <c r="C5" s="180"/>
      <c r="D5" s="180"/>
      <c r="E5" s="180"/>
      <c r="F5" s="180"/>
    </row>
    <row r="6" spans="1:6" ht="12.75">
      <c r="A6" s="179" t="s">
        <v>20</v>
      </c>
      <c r="B6" s="179"/>
      <c r="C6" s="179"/>
      <c r="D6" s="179"/>
      <c r="E6" s="179"/>
      <c r="F6" s="179"/>
    </row>
    <row r="7" spans="1:6" ht="15.75" customHeight="1">
      <c r="A7" s="7"/>
      <c r="B7" s="7"/>
      <c r="C7" s="7"/>
      <c r="D7" s="7"/>
      <c r="E7" s="7"/>
      <c r="F7" s="7"/>
    </row>
    <row r="8" spans="1:6" ht="12.75">
      <c r="A8" s="16"/>
      <c r="B8" s="17"/>
      <c r="C8" s="17"/>
      <c r="D8" s="81" t="s">
        <v>209</v>
      </c>
      <c r="E8" s="81"/>
      <c r="F8" s="81" t="s">
        <v>209</v>
      </c>
    </row>
    <row r="9" spans="1:6" ht="15" customHeight="1">
      <c r="A9" s="16"/>
      <c r="B9" s="17"/>
      <c r="C9" s="17"/>
      <c r="D9" s="82" t="str">
        <f>+'Income Statements'!E10</f>
        <v>30.9.2006</v>
      </c>
      <c r="E9" s="82"/>
      <c r="F9" s="82" t="s">
        <v>137</v>
      </c>
    </row>
    <row r="10" spans="1:6" ht="15" customHeight="1">
      <c r="A10" s="16"/>
      <c r="B10" s="17"/>
      <c r="C10" s="17"/>
      <c r="D10" s="83" t="s">
        <v>147</v>
      </c>
      <c r="E10" s="83"/>
      <c r="F10" s="83" t="s">
        <v>147</v>
      </c>
    </row>
    <row r="11" spans="1:6" ht="15" customHeight="1">
      <c r="A11" s="93" t="s">
        <v>152</v>
      </c>
      <c r="B11" s="17"/>
      <c r="D11" s="83"/>
      <c r="E11" s="83"/>
      <c r="F11" s="83"/>
    </row>
    <row r="12" spans="2:6" ht="12.75">
      <c r="B12" s="3" t="s">
        <v>105</v>
      </c>
      <c r="D12" s="18">
        <v>15303</v>
      </c>
      <c r="E12" s="24"/>
      <c r="F12" s="18">
        <v>15480</v>
      </c>
    </row>
    <row r="13" spans="2:6" ht="15" customHeight="1">
      <c r="B13" s="3" t="s">
        <v>197</v>
      </c>
      <c r="D13" s="18">
        <v>584</v>
      </c>
      <c r="E13" s="24"/>
      <c r="F13" s="18">
        <v>584</v>
      </c>
    </row>
    <row r="14" spans="2:6" ht="15" customHeight="1">
      <c r="B14" s="3"/>
      <c r="D14" s="30">
        <f>SUM(D12:D13)</f>
        <v>15887</v>
      </c>
      <c r="E14" s="24"/>
      <c r="F14" s="30">
        <f>SUM(F12:F13)</f>
        <v>16064</v>
      </c>
    </row>
    <row r="15" spans="1:6" ht="15" customHeight="1">
      <c r="A15" s="17"/>
      <c r="B15" s="17"/>
      <c r="D15" s="18"/>
      <c r="E15" s="24"/>
      <c r="F15" s="18"/>
    </row>
    <row r="16" spans="1:6" ht="15" customHeight="1">
      <c r="A16" s="93" t="s">
        <v>21</v>
      </c>
      <c r="B16" s="17"/>
      <c r="D16" s="18"/>
      <c r="E16" s="24"/>
      <c r="F16" s="18"/>
    </row>
    <row r="17" spans="1:6" ht="15" customHeight="1">
      <c r="A17" s="17"/>
      <c r="B17" s="37" t="s">
        <v>97</v>
      </c>
      <c r="D17" s="18">
        <v>291</v>
      </c>
      <c r="E17" s="24"/>
      <c r="F17" s="18">
        <v>378</v>
      </c>
    </row>
    <row r="18" spans="1:6" ht="15" customHeight="1">
      <c r="A18" s="17"/>
      <c r="B18" s="3" t="s">
        <v>185</v>
      </c>
      <c r="D18" s="18">
        <v>3618</v>
      </c>
      <c r="E18" s="24"/>
      <c r="F18" s="18">
        <v>3181</v>
      </c>
    </row>
    <row r="19" spans="1:6" ht="15" customHeight="1">
      <c r="A19" s="17"/>
      <c r="B19" s="3" t="s">
        <v>186</v>
      </c>
      <c r="D19" s="18">
        <v>313</v>
      </c>
      <c r="E19" s="24"/>
      <c r="F19" s="18">
        <v>123</v>
      </c>
    </row>
    <row r="20" spans="1:9" ht="15" customHeight="1">
      <c r="A20" s="17"/>
      <c r="B20" s="3" t="s">
        <v>187</v>
      </c>
      <c r="D20" s="18">
        <v>79</v>
      </c>
      <c r="E20" s="22"/>
      <c r="F20" s="18">
        <v>178</v>
      </c>
      <c r="I20" s="64"/>
    </row>
    <row r="21" spans="1:6" ht="15" customHeight="1">
      <c r="A21" s="17"/>
      <c r="B21" s="3" t="s">
        <v>188</v>
      </c>
      <c r="D21" s="18">
        <v>8001</v>
      </c>
      <c r="E21" s="24"/>
      <c r="F21" s="18">
        <v>6279</v>
      </c>
    </row>
    <row r="22" spans="1:6" ht="15" customHeight="1">
      <c r="A22" s="17"/>
      <c r="B22" s="3"/>
      <c r="D22" s="30">
        <f>SUM(D17:D21)</f>
        <v>12302</v>
      </c>
      <c r="E22" s="24"/>
      <c r="F22" s="30">
        <f>SUM(F17:F21)</f>
        <v>10139</v>
      </c>
    </row>
    <row r="23" spans="1:6" ht="15" customHeight="1">
      <c r="A23" s="93"/>
      <c r="B23" s="3"/>
      <c r="D23" s="18"/>
      <c r="E23" s="24"/>
      <c r="F23" s="18"/>
    </row>
    <row r="24" spans="1:6" ht="15" customHeight="1">
      <c r="A24" s="93" t="s">
        <v>22</v>
      </c>
      <c r="B24" s="17"/>
      <c r="D24" s="18"/>
      <c r="E24" s="24"/>
      <c r="F24" s="18"/>
    </row>
    <row r="25" spans="1:6" ht="15" customHeight="1">
      <c r="A25" s="17"/>
      <c r="B25" s="3" t="s">
        <v>98</v>
      </c>
      <c r="D25" s="18">
        <v>70</v>
      </c>
      <c r="E25" s="24"/>
      <c r="F25" s="18">
        <v>179</v>
      </c>
    </row>
    <row r="26" spans="1:6" ht="15" customHeight="1">
      <c r="A26" s="17"/>
      <c r="B26" s="3" t="s">
        <v>189</v>
      </c>
      <c r="D26" s="18">
        <v>175</v>
      </c>
      <c r="E26" s="24"/>
      <c r="F26" s="18">
        <v>107</v>
      </c>
    </row>
    <row r="27" spans="1:6" ht="15" customHeight="1">
      <c r="A27" s="17"/>
      <c r="B27" s="3" t="s">
        <v>190</v>
      </c>
      <c r="D27" s="18">
        <v>793</v>
      </c>
      <c r="E27" s="24"/>
      <c r="F27" s="18">
        <v>847</v>
      </c>
    </row>
    <row r="28" spans="1:6" ht="15" customHeight="1" hidden="1">
      <c r="A28" s="17"/>
      <c r="B28" s="3" t="s">
        <v>242</v>
      </c>
      <c r="D28" s="18">
        <v>0</v>
      </c>
      <c r="E28" s="24"/>
      <c r="F28" s="18">
        <v>0</v>
      </c>
    </row>
    <row r="29" spans="1:6" ht="15" customHeight="1">
      <c r="A29" s="16"/>
      <c r="B29" s="17"/>
      <c r="C29" s="3" t="s">
        <v>16</v>
      </c>
      <c r="D29" s="30">
        <f>SUM(D25:D28)</f>
        <v>1038</v>
      </c>
      <c r="E29" s="24"/>
      <c r="F29" s="30">
        <f>SUM(F25:F28)</f>
        <v>1133</v>
      </c>
    </row>
    <row r="30" spans="1:6" ht="15" customHeight="1">
      <c r="A30" s="93" t="s">
        <v>153</v>
      </c>
      <c r="C30" s="17"/>
      <c r="D30" s="18">
        <f>+D22-D29</f>
        <v>11264</v>
      </c>
      <c r="E30" s="24"/>
      <c r="F30" s="18">
        <f>+F22-F29</f>
        <v>9006</v>
      </c>
    </row>
    <row r="31" spans="1:6" ht="15" customHeight="1" thickBot="1">
      <c r="A31" s="16"/>
      <c r="B31" s="17"/>
      <c r="C31" s="17"/>
      <c r="D31" s="109">
        <f>+D30+D14</f>
        <v>27151</v>
      </c>
      <c r="E31" s="24"/>
      <c r="F31" s="109">
        <f>+F30+F14</f>
        <v>25070</v>
      </c>
    </row>
    <row r="32" spans="1:6" ht="15" customHeight="1">
      <c r="A32" s="16"/>
      <c r="B32" s="17"/>
      <c r="C32" s="17"/>
      <c r="D32" s="18"/>
      <c r="E32" s="24"/>
      <c r="F32" s="18"/>
    </row>
    <row r="33" spans="1:6" ht="15" customHeight="1">
      <c r="A33" s="93" t="s">
        <v>154</v>
      </c>
      <c r="C33" s="17"/>
      <c r="D33" s="18"/>
      <c r="E33" s="24"/>
      <c r="F33" s="18"/>
    </row>
    <row r="34" spans="1:6" ht="15" customHeight="1">
      <c r="A34" s="16"/>
      <c r="B34" s="3" t="s">
        <v>191</v>
      </c>
      <c r="D34" s="18">
        <f>+'Statement of Changes in Equity'!G38</f>
        <v>17079</v>
      </c>
      <c r="E34" s="24"/>
      <c r="F34" s="18">
        <f>+'Statement of Changes in Equity'!G27</f>
        <v>17079</v>
      </c>
    </row>
    <row r="35" spans="1:6" ht="15" customHeight="1">
      <c r="A35" s="16"/>
      <c r="B35" s="3" t="s">
        <v>192</v>
      </c>
      <c r="D35" s="18">
        <f>+'Statement of Changes in Equity'!I38</f>
        <v>4522</v>
      </c>
      <c r="E35" s="24"/>
      <c r="F35" s="18">
        <f>+'Statement of Changes in Equity'!I27</f>
        <v>4522</v>
      </c>
    </row>
    <row r="36" spans="1:6" ht="15" customHeight="1">
      <c r="A36" s="16"/>
      <c r="B36" s="3" t="s">
        <v>193</v>
      </c>
      <c r="D36" s="110" t="str">
        <f>+'Statement of Changes in Equity'!K38</f>
        <v>-</v>
      </c>
      <c r="E36" s="24"/>
      <c r="F36" s="18">
        <f>+'Statement of Changes in Equity'!K27</f>
        <v>596</v>
      </c>
    </row>
    <row r="37" spans="1:6" ht="15" customHeight="1">
      <c r="A37" s="16"/>
      <c r="B37" s="3" t="s">
        <v>194</v>
      </c>
      <c r="D37" s="18">
        <v>5303</v>
      </c>
      <c r="E37" s="24"/>
      <c r="F37" s="18">
        <f>+'Statement of Changes in Equity'!M27</f>
        <v>2591</v>
      </c>
    </row>
    <row r="38" spans="1:6" ht="15" customHeight="1">
      <c r="A38" s="16"/>
      <c r="B38" s="3" t="s">
        <v>126</v>
      </c>
      <c r="D38" s="30">
        <f>SUM(D34:D37)</f>
        <v>26904</v>
      </c>
      <c r="E38" s="24"/>
      <c r="F38" s="30">
        <f>SUM(F34:F37)</f>
        <v>24788</v>
      </c>
    </row>
    <row r="39" spans="1:6" ht="15" customHeight="1">
      <c r="A39" s="16"/>
      <c r="B39" s="17"/>
      <c r="D39" s="24"/>
      <c r="E39" s="24"/>
      <c r="F39" s="18"/>
    </row>
    <row r="40" spans="1:6" ht="15" customHeight="1">
      <c r="A40" s="16"/>
      <c r="B40" s="3" t="s">
        <v>98</v>
      </c>
      <c r="D40" s="18">
        <v>0</v>
      </c>
      <c r="E40" s="24"/>
      <c r="F40" s="18">
        <v>35</v>
      </c>
    </row>
    <row r="41" spans="1:6" ht="15" customHeight="1">
      <c r="A41" s="16"/>
      <c r="B41" s="3" t="s">
        <v>195</v>
      </c>
      <c r="D41" s="18">
        <v>247</v>
      </c>
      <c r="E41" s="24"/>
      <c r="F41" s="18">
        <v>247</v>
      </c>
    </row>
    <row r="42" spans="1:6" ht="15" customHeight="1">
      <c r="A42" s="16"/>
      <c r="B42" s="3" t="s">
        <v>196</v>
      </c>
      <c r="D42" s="30">
        <f>SUM(D40:D41)</f>
        <v>247</v>
      </c>
      <c r="E42" s="24"/>
      <c r="F42" s="30">
        <f>SUM(F40:F41)</f>
        <v>282</v>
      </c>
    </row>
    <row r="43" spans="1:8" ht="15" customHeight="1" thickBot="1">
      <c r="A43" s="16"/>
      <c r="B43" s="17"/>
      <c r="C43" s="17"/>
      <c r="D43" s="94">
        <f>+D38+D42</f>
        <v>27151</v>
      </c>
      <c r="E43" s="24"/>
      <c r="F43" s="94">
        <f>+F38+F42</f>
        <v>25070</v>
      </c>
      <c r="H43" s="26">
        <f>+F31-F43</f>
        <v>0</v>
      </c>
    </row>
    <row r="44" spans="1:8" ht="15" customHeight="1">
      <c r="A44" s="16"/>
      <c r="B44" s="17"/>
      <c r="C44" s="17"/>
      <c r="D44" s="24"/>
      <c r="E44" s="24"/>
      <c r="F44" s="18"/>
      <c r="H44" s="26">
        <f>+D31-D43</f>
        <v>0</v>
      </c>
    </row>
    <row r="45" spans="1:7" ht="15" customHeight="1" thickBot="1">
      <c r="A45" s="93" t="s">
        <v>142</v>
      </c>
      <c r="C45" s="17"/>
      <c r="D45" s="95">
        <f>+D38/170793000*100*1000</f>
        <v>15.752402030528183</v>
      </c>
      <c r="E45" s="44" t="s">
        <v>114</v>
      </c>
      <c r="F45" s="95">
        <f>+F38/170793000*100*1000</f>
        <v>14.513475376625507</v>
      </c>
      <c r="G45" s="44" t="s">
        <v>207</v>
      </c>
    </row>
    <row r="46" spans="1:6" ht="15" customHeight="1">
      <c r="A46" s="16"/>
      <c r="B46" s="17"/>
      <c r="C46" s="17"/>
      <c r="D46" s="25"/>
      <c r="E46" s="25"/>
      <c r="F46" s="43"/>
    </row>
    <row r="47" spans="1:7" ht="15">
      <c r="A47" s="113" t="s">
        <v>114</v>
      </c>
      <c r="B47" s="181" t="s">
        <v>273</v>
      </c>
      <c r="C47" s="181"/>
      <c r="D47" s="181"/>
      <c r="E47" s="181"/>
      <c r="F47" s="181"/>
      <c r="G47" s="124"/>
    </row>
    <row r="48" spans="1:7" ht="12.75">
      <c r="A48" s="114" t="s">
        <v>207</v>
      </c>
      <c r="B48" s="181" t="s">
        <v>208</v>
      </c>
      <c r="C48" s="181"/>
      <c r="D48" s="181"/>
      <c r="E48" s="124"/>
      <c r="F48" s="124"/>
      <c r="G48" s="124"/>
    </row>
    <row r="49" spans="1:11" ht="14.25" customHeight="1">
      <c r="A49" s="74"/>
      <c r="B49" s="74"/>
      <c r="C49" s="74"/>
      <c r="D49" s="74"/>
      <c r="E49" s="74"/>
      <c r="F49" s="74"/>
      <c r="G49" s="74"/>
      <c r="H49" s="5"/>
      <c r="I49" s="5"/>
      <c r="J49" s="5"/>
      <c r="K49" s="5"/>
    </row>
    <row r="50" spans="1:11" ht="14.25" customHeight="1">
      <c r="A50" s="74"/>
      <c r="B50" s="74"/>
      <c r="C50" s="74"/>
      <c r="D50" s="74"/>
      <c r="E50" s="74"/>
      <c r="F50" s="74"/>
      <c r="G50" s="74"/>
      <c r="H50" s="5"/>
      <c r="I50" s="5"/>
      <c r="J50" s="5"/>
      <c r="K50" s="5"/>
    </row>
    <row r="51" spans="1:11" ht="27" customHeight="1">
      <c r="A51" s="182" t="s">
        <v>212</v>
      </c>
      <c r="B51" s="182"/>
      <c r="C51" s="182"/>
      <c r="D51" s="182"/>
      <c r="E51" s="182"/>
      <c r="F51" s="182"/>
      <c r="G51" s="182"/>
      <c r="H51" s="5"/>
      <c r="I51" s="5"/>
      <c r="J51" s="5"/>
      <c r="K51" s="5"/>
    </row>
    <row r="55" spans="4:6" ht="12.75">
      <c r="D55" s="36"/>
      <c r="F55" s="36"/>
    </row>
  </sheetData>
  <mergeCells count="9">
    <mergeCell ref="B47:F47"/>
    <mergeCell ref="B48:D48"/>
    <mergeCell ref="A51:G51"/>
    <mergeCell ref="A2:F2"/>
    <mergeCell ref="A4:F4"/>
    <mergeCell ref="A1:F1"/>
    <mergeCell ref="A3:F3"/>
    <mergeCell ref="A5:F5"/>
    <mergeCell ref="A6:F6"/>
  </mergeCells>
  <printOptions/>
  <pageMargins left="0.91" right="0" top="0.41"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P45"/>
  <sheetViews>
    <sheetView workbookViewId="0" topLeftCell="A1">
      <selection activeCell="G18" sqref="G17:G18"/>
    </sheetView>
  </sheetViews>
  <sheetFormatPr defaultColWidth="9.33203125" defaultRowHeight="12.75"/>
  <cols>
    <col min="1" max="3" width="3.83203125" style="12" customWidth="1"/>
    <col min="4" max="4" width="22.33203125" style="12" customWidth="1"/>
    <col min="5" max="5" width="8" style="12" customWidth="1"/>
    <col min="6" max="6" width="2.66015625" style="12" customWidth="1"/>
    <col min="7" max="7" width="15.83203125" style="12" customWidth="1"/>
    <col min="8" max="8" width="1.83203125" style="12" customWidth="1"/>
    <col min="9" max="9" width="15.83203125" style="12" customWidth="1"/>
    <col min="10" max="10" width="1.83203125" style="12" customWidth="1"/>
    <col min="11" max="11" width="15.83203125" style="23" customWidth="1"/>
    <col min="12" max="12" width="1.83203125" style="12" customWidth="1"/>
    <col min="13" max="13" width="16.33203125" style="12" customWidth="1"/>
    <col min="14" max="14" width="1.83203125" style="12" customWidth="1"/>
    <col min="15" max="15" width="15.83203125" style="12" customWidth="1"/>
    <col min="16" max="16384" width="9.33203125" style="12" customWidth="1"/>
  </cols>
  <sheetData>
    <row r="1" spans="1:15" ht="19.5" customHeight="1">
      <c r="A1" s="169" t="str">
        <f>+'Income Statements'!A1:K1</f>
        <v>TEX CYCLE TECHNOLOGY (M) BERHAD</v>
      </c>
      <c r="B1" s="169"/>
      <c r="C1" s="169"/>
      <c r="D1" s="169"/>
      <c r="E1" s="169"/>
      <c r="F1" s="169"/>
      <c r="G1" s="169"/>
      <c r="H1" s="169"/>
      <c r="I1" s="169"/>
      <c r="J1" s="169"/>
      <c r="K1" s="169"/>
      <c r="L1" s="169"/>
      <c r="M1" s="169"/>
      <c r="N1" s="169"/>
      <c r="O1" s="169"/>
    </row>
    <row r="2" spans="1:15" ht="9.75" customHeight="1">
      <c r="A2" s="170" t="str">
        <f>+'Income Statements'!A2:K2</f>
        <v>Company's No.: 642619-P</v>
      </c>
      <c r="B2" s="170"/>
      <c r="C2" s="170"/>
      <c r="D2" s="170"/>
      <c r="E2" s="170"/>
      <c r="F2" s="170"/>
      <c r="G2" s="170"/>
      <c r="H2" s="170"/>
      <c r="I2" s="170"/>
      <c r="J2" s="170"/>
      <c r="K2" s="170"/>
      <c r="L2" s="170"/>
      <c r="M2" s="170"/>
      <c r="N2" s="170"/>
      <c r="O2" s="170"/>
    </row>
    <row r="3" spans="1:15" ht="9.75" customHeight="1">
      <c r="A3" s="170" t="s">
        <v>10</v>
      </c>
      <c r="B3" s="170"/>
      <c r="C3" s="170"/>
      <c r="D3" s="170"/>
      <c r="E3" s="170"/>
      <c r="F3" s="170"/>
      <c r="G3" s="170"/>
      <c r="H3" s="170"/>
      <c r="I3" s="170"/>
      <c r="J3" s="170"/>
      <c r="K3" s="170"/>
      <c r="L3" s="170"/>
      <c r="M3" s="170"/>
      <c r="N3" s="170"/>
      <c r="O3" s="170"/>
    </row>
    <row r="4" spans="1:15" ht="19.5" customHeight="1">
      <c r="A4" s="160" t="s">
        <v>259</v>
      </c>
      <c r="B4" s="160"/>
      <c r="C4" s="160"/>
      <c r="D4" s="160"/>
      <c r="E4" s="160"/>
      <c r="F4" s="160"/>
      <c r="G4" s="160"/>
      <c r="H4" s="160"/>
      <c r="I4" s="160"/>
      <c r="J4" s="160"/>
      <c r="K4" s="160"/>
      <c r="L4" s="160"/>
      <c r="M4" s="160"/>
      <c r="N4" s="160"/>
      <c r="O4" s="160"/>
    </row>
    <row r="5" spans="1:15" ht="19.5" customHeight="1" thickBot="1">
      <c r="A5" s="171" t="s">
        <v>145</v>
      </c>
      <c r="B5" s="171"/>
      <c r="C5" s="171"/>
      <c r="D5" s="171"/>
      <c r="E5" s="171"/>
      <c r="F5" s="171"/>
      <c r="G5" s="171"/>
      <c r="H5" s="171"/>
      <c r="I5" s="171"/>
      <c r="J5" s="171"/>
      <c r="K5" s="171"/>
      <c r="L5" s="171"/>
      <c r="M5" s="171"/>
      <c r="N5" s="171"/>
      <c r="O5" s="171"/>
    </row>
    <row r="6" spans="1:15" ht="12.75">
      <c r="A6" s="179" t="s">
        <v>20</v>
      </c>
      <c r="B6" s="179"/>
      <c r="C6" s="179"/>
      <c r="D6" s="179"/>
      <c r="E6" s="179"/>
      <c r="F6" s="179"/>
      <c r="G6" s="179"/>
      <c r="H6" s="179"/>
      <c r="I6" s="179"/>
      <c r="J6" s="179"/>
      <c r="K6" s="179"/>
      <c r="L6" s="179"/>
      <c r="M6" s="179"/>
      <c r="N6" s="179"/>
      <c r="O6" s="179"/>
    </row>
    <row r="7" spans="1:15" ht="20.25" customHeight="1">
      <c r="A7" s="6"/>
      <c r="B7" s="6"/>
      <c r="C7" s="6"/>
      <c r="D7" s="6"/>
      <c r="E7" s="6"/>
      <c r="F7" s="6"/>
      <c r="G7" s="6"/>
      <c r="H7" s="6"/>
      <c r="I7" s="6"/>
      <c r="J7" s="6"/>
      <c r="K7" s="6"/>
      <c r="L7" s="6"/>
      <c r="M7" s="6"/>
      <c r="N7" s="6"/>
      <c r="O7" s="6"/>
    </row>
    <row r="8" spans="1:15" ht="51">
      <c r="A8" s="16"/>
      <c r="B8" s="16"/>
      <c r="C8" s="17"/>
      <c r="D8" s="17"/>
      <c r="E8" s="2" t="s">
        <v>178</v>
      </c>
      <c r="F8" s="81"/>
      <c r="G8" s="81" t="s">
        <v>11</v>
      </c>
      <c r="H8" s="81"/>
      <c r="I8" s="96" t="s">
        <v>201</v>
      </c>
      <c r="J8" s="81"/>
      <c r="K8" s="97" t="s">
        <v>200</v>
      </c>
      <c r="L8" s="81"/>
      <c r="M8" s="81" t="s">
        <v>234</v>
      </c>
      <c r="N8" s="81"/>
      <c r="O8" s="81" t="s">
        <v>23</v>
      </c>
    </row>
    <row r="9" spans="1:15" ht="15" customHeight="1">
      <c r="A9" s="16"/>
      <c r="B9" s="16"/>
      <c r="C9" s="17"/>
      <c r="D9" s="17"/>
      <c r="F9" s="1"/>
      <c r="G9" s="83" t="s">
        <v>147</v>
      </c>
      <c r="H9" s="83"/>
      <c r="I9" s="83" t="s">
        <v>147</v>
      </c>
      <c r="J9" s="83"/>
      <c r="K9" s="83" t="s">
        <v>147</v>
      </c>
      <c r="L9" s="83"/>
      <c r="M9" s="83" t="s">
        <v>147</v>
      </c>
      <c r="N9" s="83"/>
      <c r="O9" s="83" t="s">
        <v>147</v>
      </c>
    </row>
    <row r="10" spans="1:15" ht="15" customHeight="1">
      <c r="A10" s="16"/>
      <c r="B10" s="16"/>
      <c r="C10" s="17"/>
      <c r="D10" s="17"/>
      <c r="F10" s="1"/>
      <c r="G10" s="1"/>
      <c r="H10" s="1"/>
      <c r="I10" s="1"/>
      <c r="J10" s="1"/>
      <c r="K10" s="67"/>
      <c r="L10" s="1"/>
      <c r="M10" s="1"/>
      <c r="N10" s="1"/>
      <c r="O10" s="1"/>
    </row>
    <row r="11" spans="1:15" ht="15" customHeight="1">
      <c r="A11" s="4" t="s">
        <v>232</v>
      </c>
      <c r="G11" s="85" t="s">
        <v>129</v>
      </c>
      <c r="H11" s="12" t="s">
        <v>228</v>
      </c>
      <c r="I11" s="85" t="s">
        <v>129</v>
      </c>
      <c r="J11" s="20"/>
      <c r="K11" s="85" t="s">
        <v>129</v>
      </c>
      <c r="L11" s="38"/>
      <c r="M11" s="20">
        <v>-490</v>
      </c>
      <c r="N11" s="12" t="s">
        <v>99</v>
      </c>
      <c r="O11" s="20">
        <f>SUM(G11:M11)</f>
        <v>-490</v>
      </c>
    </row>
    <row r="12" spans="7:15" ht="15" customHeight="1">
      <c r="G12" s="20"/>
      <c r="H12" s="20"/>
      <c r="I12" s="20"/>
      <c r="J12" s="20"/>
      <c r="K12" s="51"/>
      <c r="L12" s="38"/>
      <c r="M12" s="20"/>
      <c r="N12" s="38"/>
      <c r="O12" s="20"/>
    </row>
    <row r="13" spans="1:15" ht="12.75">
      <c r="A13" s="12" t="s">
        <v>235</v>
      </c>
      <c r="G13" s="85" t="s">
        <v>129</v>
      </c>
      <c r="I13" s="85" t="s">
        <v>129</v>
      </c>
      <c r="K13" s="23">
        <v>590</v>
      </c>
      <c r="M13" s="85" t="s">
        <v>129</v>
      </c>
      <c r="O13" s="20">
        <f>SUM(G13:M13)</f>
        <v>590</v>
      </c>
    </row>
    <row r="14" spans="8:15" ht="15" customHeight="1">
      <c r="H14" s="85"/>
      <c r="I14" s="85"/>
      <c r="J14" s="20"/>
      <c r="K14" s="66"/>
      <c r="L14" s="38"/>
      <c r="M14" s="35"/>
      <c r="N14" s="38"/>
      <c r="O14" s="35"/>
    </row>
    <row r="15" spans="1:15" ht="15" customHeight="1">
      <c r="A15" s="12" t="s">
        <v>251</v>
      </c>
      <c r="H15" s="85"/>
      <c r="I15" s="85"/>
      <c r="J15" s="20"/>
      <c r="K15" s="66"/>
      <c r="L15" s="38"/>
      <c r="M15" s="35"/>
      <c r="N15" s="38"/>
      <c r="O15" s="35"/>
    </row>
    <row r="16" spans="1:15" ht="15" customHeight="1">
      <c r="A16" s="119" t="s">
        <v>236</v>
      </c>
      <c r="G16" s="88">
        <v>10579</v>
      </c>
      <c r="H16" s="85"/>
      <c r="I16" s="85" t="s">
        <v>129</v>
      </c>
      <c r="J16" s="20"/>
      <c r="K16" s="85" t="s">
        <v>129</v>
      </c>
      <c r="L16" s="38"/>
      <c r="M16" s="85" t="s">
        <v>129</v>
      </c>
      <c r="N16" s="38"/>
      <c r="O16" s="20">
        <f>SUM(G16:M16)</f>
        <v>10579</v>
      </c>
    </row>
    <row r="17" spans="1:15" ht="15" customHeight="1">
      <c r="A17" s="119" t="s">
        <v>237</v>
      </c>
      <c r="G17" s="88">
        <v>2000</v>
      </c>
      <c r="H17" s="85"/>
      <c r="I17" s="85" t="s">
        <v>129</v>
      </c>
      <c r="J17" s="20"/>
      <c r="K17" s="85" t="s">
        <v>129</v>
      </c>
      <c r="L17" s="38"/>
      <c r="M17" s="85" t="s">
        <v>129</v>
      </c>
      <c r="N17" s="38"/>
      <c r="O17" s="20">
        <f>SUM(G17:M17)</f>
        <v>2000</v>
      </c>
    </row>
    <row r="18" spans="1:15" ht="15" customHeight="1">
      <c r="A18" s="119" t="s">
        <v>264</v>
      </c>
      <c r="G18" s="88">
        <v>4500</v>
      </c>
      <c r="H18" s="85"/>
      <c r="I18" s="85">
        <v>5400</v>
      </c>
      <c r="J18" s="20"/>
      <c r="K18" s="85" t="s">
        <v>129</v>
      </c>
      <c r="L18" s="38"/>
      <c r="M18" s="85" t="s">
        <v>129</v>
      </c>
      <c r="N18" s="38"/>
      <c r="O18" s="20">
        <f>SUM(G18:M18)</f>
        <v>9900</v>
      </c>
    </row>
    <row r="19" spans="1:15" ht="15" customHeight="1">
      <c r="A19" s="119"/>
      <c r="G19" s="88"/>
      <c r="H19" s="85"/>
      <c r="I19" s="85"/>
      <c r="J19" s="20"/>
      <c r="K19" s="85"/>
      <c r="L19" s="38"/>
      <c r="M19" s="85"/>
      <c r="N19" s="38"/>
      <c r="O19" s="20"/>
    </row>
    <row r="20" spans="1:15" ht="15" customHeight="1">
      <c r="A20" s="12" t="s">
        <v>115</v>
      </c>
      <c r="G20" s="85" t="s">
        <v>129</v>
      </c>
      <c r="H20" s="85"/>
      <c r="I20" s="85">
        <v>-864</v>
      </c>
      <c r="J20" s="20"/>
      <c r="K20" s="85" t="s">
        <v>129</v>
      </c>
      <c r="L20" s="38"/>
      <c r="M20" s="85" t="s">
        <v>129</v>
      </c>
      <c r="N20" s="38"/>
      <c r="O20" s="20">
        <f>SUM(G20:M20)</f>
        <v>-864</v>
      </c>
    </row>
    <row r="21" spans="8:15" ht="15" customHeight="1">
      <c r="H21" s="85"/>
      <c r="I21" s="85"/>
      <c r="J21" s="20"/>
      <c r="K21" s="66"/>
      <c r="L21" s="38"/>
      <c r="M21" s="35"/>
      <c r="N21" s="38"/>
      <c r="O21" s="35"/>
    </row>
    <row r="22" spans="1:15" ht="15" customHeight="1">
      <c r="A22" s="12" t="s">
        <v>155</v>
      </c>
      <c r="G22" s="86" t="s">
        <v>129</v>
      </c>
      <c r="H22" s="88"/>
      <c r="I22" s="86" t="s">
        <v>129</v>
      </c>
      <c r="J22" s="35"/>
      <c r="K22" s="70" t="s">
        <v>129</v>
      </c>
      <c r="L22" s="39"/>
      <c r="M22" s="21">
        <v>2591</v>
      </c>
      <c r="N22" s="39"/>
      <c r="O22" s="21">
        <f>SUM(G22:M22)</f>
        <v>2591</v>
      </c>
    </row>
    <row r="23" spans="7:15" ht="15" customHeight="1">
      <c r="G23" s="88"/>
      <c r="H23" s="20"/>
      <c r="I23" s="35"/>
      <c r="J23" s="35"/>
      <c r="K23" s="68"/>
      <c r="L23" s="39"/>
      <c r="M23" s="20"/>
      <c r="N23" s="38"/>
      <c r="O23" s="20"/>
    </row>
    <row r="24" spans="1:15" ht="15" customHeight="1" thickBot="1">
      <c r="A24" s="4" t="s">
        <v>262</v>
      </c>
      <c r="G24" s="56">
        <f>SUM(G11:G22)</f>
        <v>17079</v>
      </c>
      <c r="H24" s="35"/>
      <c r="I24" s="87" t="s">
        <v>129</v>
      </c>
      <c r="J24" s="35"/>
      <c r="K24" s="56">
        <f>SUM(K11:K22)</f>
        <v>590</v>
      </c>
      <c r="L24" s="39"/>
      <c r="M24" s="56">
        <f>SUM(M11:M22)</f>
        <v>2101</v>
      </c>
      <c r="N24" s="38"/>
      <c r="O24" s="56">
        <f>SUM(O11:O22)</f>
        <v>24306</v>
      </c>
    </row>
    <row r="25" spans="7:15" ht="15" customHeight="1">
      <c r="G25" s="35"/>
      <c r="H25" s="35"/>
      <c r="I25" s="35"/>
      <c r="J25" s="35"/>
      <c r="K25" s="88"/>
      <c r="L25" s="39"/>
      <c r="M25" s="35"/>
      <c r="N25" s="38"/>
      <c r="O25" s="35"/>
    </row>
    <row r="26" spans="7:15" ht="15" customHeight="1">
      <c r="G26" s="35"/>
      <c r="H26" s="35"/>
      <c r="I26" s="35"/>
      <c r="J26" s="35"/>
      <c r="K26" s="88"/>
      <c r="L26" s="39"/>
      <c r="M26" s="35"/>
      <c r="N26" s="38"/>
      <c r="O26" s="35"/>
    </row>
    <row r="27" spans="1:15" ht="12.75">
      <c r="A27" s="4" t="s">
        <v>199</v>
      </c>
      <c r="G27" s="80">
        <v>17079</v>
      </c>
      <c r="I27" s="20">
        <v>4522</v>
      </c>
      <c r="J27" s="20"/>
      <c r="K27" s="51">
        <v>596</v>
      </c>
      <c r="L27" s="38"/>
      <c r="M27" s="20">
        <v>2591</v>
      </c>
      <c r="O27" s="20">
        <f>SUM(G27:M27)</f>
        <v>24788</v>
      </c>
    </row>
    <row r="28" spans="7:15" ht="12.75">
      <c r="G28" s="20"/>
      <c r="H28" s="20"/>
      <c r="I28" s="20"/>
      <c r="J28" s="20"/>
      <c r="K28" s="51"/>
      <c r="L28" s="38"/>
      <c r="M28" s="20"/>
      <c r="N28" s="38"/>
      <c r="O28" s="20"/>
    </row>
    <row r="29" spans="1:15" ht="12.75">
      <c r="A29" s="12" t="s">
        <v>198</v>
      </c>
      <c r="E29" s="11" t="s">
        <v>31</v>
      </c>
      <c r="G29" s="85" t="s">
        <v>129</v>
      </c>
      <c r="H29" s="85"/>
      <c r="I29" s="85" t="s">
        <v>129</v>
      </c>
      <c r="J29" s="20"/>
      <c r="K29" s="51">
        <v>-596</v>
      </c>
      <c r="L29" s="38"/>
      <c r="M29" s="20">
        <v>596</v>
      </c>
      <c r="N29" s="38"/>
      <c r="O29" s="85" t="s">
        <v>129</v>
      </c>
    </row>
    <row r="30" spans="7:15" ht="12.75">
      <c r="G30" s="88"/>
      <c r="H30" s="88"/>
      <c r="I30" s="88"/>
      <c r="J30" s="35"/>
      <c r="K30" s="65"/>
      <c r="L30" s="39"/>
      <c r="M30" s="35"/>
      <c r="N30" s="39"/>
      <c r="O30" s="35"/>
    </row>
    <row r="31" spans="1:15" ht="12.75">
      <c r="A31" s="12" t="s">
        <v>155</v>
      </c>
      <c r="G31" s="88" t="s">
        <v>129</v>
      </c>
      <c r="H31" s="88"/>
      <c r="I31" s="88" t="s">
        <v>129</v>
      </c>
      <c r="J31" s="35"/>
      <c r="K31" s="70" t="s">
        <v>129</v>
      </c>
      <c r="L31" s="39"/>
      <c r="M31" s="35">
        <f>+'Income Statements'!I35</f>
        <v>2731</v>
      </c>
      <c r="N31" s="39"/>
      <c r="O31" s="35">
        <f>SUM(G31:M31)</f>
        <v>2731</v>
      </c>
    </row>
    <row r="32" spans="7:15" ht="12.75">
      <c r="G32" s="85"/>
      <c r="H32" s="85"/>
      <c r="I32" s="85"/>
      <c r="J32" s="20"/>
      <c r="K32" s="51"/>
      <c r="L32" s="38"/>
      <c r="M32" s="20"/>
      <c r="N32" s="38"/>
      <c r="O32" s="20"/>
    </row>
    <row r="33" spans="1:15" ht="12.75">
      <c r="A33" s="12" t="s">
        <v>243</v>
      </c>
      <c r="G33" s="85"/>
      <c r="H33" s="85"/>
      <c r="I33" s="85"/>
      <c r="J33" s="20"/>
      <c r="K33" s="51"/>
      <c r="L33" s="38"/>
      <c r="M33" s="20"/>
      <c r="N33" s="38"/>
      <c r="O33" s="20"/>
    </row>
    <row r="34" spans="1:15" ht="12.75">
      <c r="A34" s="119" t="s">
        <v>248</v>
      </c>
      <c r="G34" s="85"/>
      <c r="H34" s="85"/>
      <c r="I34" s="85"/>
      <c r="J34" s="20"/>
      <c r="K34" s="51"/>
      <c r="L34" s="38"/>
      <c r="M34" s="20"/>
      <c r="N34" s="38"/>
      <c r="O34" s="20"/>
    </row>
    <row r="35" spans="1:11" ht="12.75">
      <c r="A35" s="12" t="s">
        <v>249</v>
      </c>
      <c r="E35" s="11"/>
      <c r="K35" s="12"/>
    </row>
    <row r="36" spans="1:15" ht="12.75">
      <c r="A36" s="12" t="s">
        <v>244</v>
      </c>
      <c r="E36" s="11"/>
      <c r="G36" s="86" t="s">
        <v>129</v>
      </c>
      <c r="H36" s="85"/>
      <c r="I36" s="85" t="s">
        <v>129</v>
      </c>
      <c r="J36" s="20"/>
      <c r="K36" s="85" t="s">
        <v>129</v>
      </c>
      <c r="L36" s="38"/>
      <c r="M36" s="21">
        <v>-615</v>
      </c>
      <c r="N36" s="38"/>
      <c r="O36" s="86">
        <f>SUM(M36:N36)</f>
        <v>-615</v>
      </c>
    </row>
    <row r="37" spans="7:15" ht="12.75">
      <c r="G37" s="20"/>
      <c r="H37" s="20"/>
      <c r="I37" s="54"/>
      <c r="J37" s="35"/>
      <c r="K37" s="68"/>
      <c r="L37" s="39"/>
      <c r="M37" s="20"/>
      <c r="N37" s="38"/>
      <c r="O37" s="20"/>
    </row>
    <row r="38" spans="1:16" ht="13.5" thickBot="1">
      <c r="A38" s="4" t="s">
        <v>263</v>
      </c>
      <c r="G38" s="56">
        <f>SUM(G27:G36)</f>
        <v>17079</v>
      </c>
      <c r="H38" s="35"/>
      <c r="I38" s="56">
        <f>SUM(I27:I36)</f>
        <v>4522</v>
      </c>
      <c r="J38" s="35"/>
      <c r="K38" s="87" t="s">
        <v>129</v>
      </c>
      <c r="L38" s="39"/>
      <c r="M38" s="56">
        <f>SUM(M27:M36)</f>
        <v>5303</v>
      </c>
      <c r="N38" s="38"/>
      <c r="O38" s="56">
        <f>SUM(O27:O36)</f>
        <v>26904</v>
      </c>
      <c r="P38" s="26">
        <f>+O38-'Balance Sheet'!D38</f>
        <v>0</v>
      </c>
    </row>
    <row r="40" ht="12.75">
      <c r="A40" s="46"/>
    </row>
    <row r="41" spans="1:2" ht="12.75">
      <c r="A41" s="46" t="s">
        <v>228</v>
      </c>
      <c r="B41" s="12" t="s">
        <v>233</v>
      </c>
    </row>
    <row r="42" spans="1:2" ht="12.75">
      <c r="A42" s="12" t="s">
        <v>99</v>
      </c>
      <c r="B42" s="12" t="s">
        <v>238</v>
      </c>
    </row>
    <row r="43" spans="1:15" ht="14.25" customHeight="1">
      <c r="A43" s="78"/>
      <c r="B43" s="78"/>
      <c r="C43" s="78"/>
      <c r="D43" s="78"/>
      <c r="E43" s="78"/>
      <c r="F43" s="78"/>
      <c r="G43" s="78"/>
      <c r="H43" s="78"/>
      <c r="I43" s="78"/>
      <c r="J43" s="78"/>
      <c r="K43" s="78"/>
      <c r="L43" s="78"/>
      <c r="M43" s="78"/>
      <c r="N43" s="78"/>
      <c r="O43" s="78"/>
    </row>
    <row r="44" spans="1:15" ht="25.5" customHeight="1">
      <c r="A44" s="182" t="s">
        <v>213</v>
      </c>
      <c r="B44" s="182"/>
      <c r="C44" s="182"/>
      <c r="D44" s="182"/>
      <c r="E44" s="182"/>
      <c r="F44" s="182"/>
      <c r="G44" s="161"/>
      <c r="H44" s="161"/>
      <c r="I44" s="161"/>
      <c r="J44" s="161"/>
      <c r="K44" s="161"/>
      <c r="L44" s="161"/>
      <c r="M44" s="161"/>
      <c r="N44" s="161"/>
      <c r="O44" s="161"/>
    </row>
    <row r="45" spans="1:15" ht="12.75">
      <c r="A45" s="162"/>
      <c r="B45" s="162"/>
      <c r="C45" s="162"/>
      <c r="D45" s="162"/>
      <c r="E45" s="162"/>
      <c r="F45" s="162"/>
      <c r="G45" s="163"/>
      <c r="H45" s="163"/>
      <c r="I45" s="163"/>
      <c r="J45" s="163"/>
      <c r="K45" s="163"/>
      <c r="L45" s="163"/>
      <c r="M45" s="163"/>
      <c r="N45" s="163"/>
      <c r="O45" s="163"/>
    </row>
  </sheetData>
  <mergeCells count="8">
    <mergeCell ref="A44:O44"/>
    <mergeCell ref="A45:O45"/>
    <mergeCell ref="A6:O6"/>
    <mergeCell ref="A1:O1"/>
    <mergeCell ref="A2:O2"/>
    <mergeCell ref="A3:O3"/>
    <mergeCell ref="A5:O5"/>
    <mergeCell ref="A4:O4"/>
  </mergeCells>
  <printOptions/>
  <pageMargins left="0.89" right="0.75" top="0.48" bottom="0.65" header="0.5" footer="0.5"/>
  <pageSetup horizontalDpi="600" verticalDpi="600" orientation="landscape" r:id="rId1"/>
  <rowBreaks count="1" manualBreakCount="1">
    <brk id="25" max="14" man="1"/>
  </rowBreaks>
</worksheet>
</file>

<file path=xl/worksheets/sheet4.xml><?xml version="1.0" encoding="utf-8"?>
<worksheet xmlns="http://schemas.openxmlformats.org/spreadsheetml/2006/main" xmlns:r="http://schemas.openxmlformats.org/officeDocument/2006/relationships">
  <dimension ref="A1:L56"/>
  <sheetViews>
    <sheetView workbookViewId="0" topLeftCell="A11">
      <selection activeCell="C22" sqref="C22"/>
    </sheetView>
  </sheetViews>
  <sheetFormatPr defaultColWidth="9.33203125" defaultRowHeight="12.75"/>
  <cols>
    <col min="1" max="2" width="3.83203125" style="12" customWidth="1"/>
    <col min="3" max="3" width="49.83203125" style="12" customWidth="1"/>
    <col min="4" max="4" width="14.66015625" style="12" customWidth="1"/>
    <col min="5" max="5" width="18.5" style="12" customWidth="1"/>
    <col min="6" max="6" width="1.83203125" style="22" customWidth="1"/>
    <col min="7" max="7" width="18.5" style="12" customWidth="1"/>
    <col min="8" max="8" width="2.66015625" style="12" customWidth="1"/>
    <col min="9" max="9" width="12.16015625" style="12" bestFit="1" customWidth="1"/>
    <col min="10" max="16384" width="9.33203125" style="12" customWidth="1"/>
  </cols>
  <sheetData>
    <row r="1" spans="1:7" ht="19.5" customHeight="1">
      <c r="A1" s="169" t="str">
        <f>+'Income Statements'!A1:K1</f>
        <v>TEX CYCLE TECHNOLOGY (M) BERHAD</v>
      </c>
      <c r="B1" s="169"/>
      <c r="C1" s="169"/>
      <c r="D1" s="169"/>
      <c r="E1" s="169"/>
      <c r="F1" s="169"/>
      <c r="G1" s="169"/>
    </row>
    <row r="2" spans="1:7" ht="9.75" customHeight="1">
      <c r="A2" s="170" t="str">
        <f>+'Income Statements'!A2:K2</f>
        <v>Company's No.: 642619-P</v>
      </c>
      <c r="B2" s="170"/>
      <c r="C2" s="170"/>
      <c r="D2" s="170"/>
      <c r="E2" s="170"/>
      <c r="F2" s="170"/>
      <c r="G2" s="170"/>
    </row>
    <row r="3" spans="1:7" ht="9.75" customHeight="1">
      <c r="A3" s="170" t="s">
        <v>10</v>
      </c>
      <c r="B3" s="170"/>
      <c r="C3" s="170"/>
      <c r="D3" s="170"/>
      <c r="E3" s="170"/>
      <c r="F3" s="170"/>
      <c r="G3" s="170"/>
    </row>
    <row r="4" spans="1:7" ht="19.5" customHeight="1">
      <c r="A4" s="160" t="s">
        <v>259</v>
      </c>
      <c r="B4" s="160"/>
      <c r="C4" s="160"/>
      <c r="D4" s="160"/>
      <c r="E4" s="160"/>
      <c r="F4" s="160"/>
      <c r="G4" s="160"/>
    </row>
    <row r="5" spans="1:7" ht="19.5" customHeight="1" thickBot="1">
      <c r="A5" s="160" t="s">
        <v>146</v>
      </c>
      <c r="B5" s="160"/>
      <c r="C5" s="160"/>
      <c r="D5" s="160"/>
      <c r="E5" s="160"/>
      <c r="F5" s="160"/>
      <c r="G5" s="160"/>
    </row>
    <row r="6" spans="1:7" ht="12.75">
      <c r="A6" s="179" t="s">
        <v>20</v>
      </c>
      <c r="B6" s="179"/>
      <c r="C6" s="179"/>
      <c r="D6" s="179"/>
      <c r="E6" s="179"/>
      <c r="F6" s="179"/>
      <c r="G6" s="179"/>
    </row>
    <row r="7" spans="1:7" ht="15.75" customHeight="1">
      <c r="A7" s="7"/>
      <c r="B7" s="7"/>
      <c r="C7" s="7"/>
      <c r="D7" s="7"/>
      <c r="E7" s="7"/>
      <c r="F7" s="7"/>
      <c r="G7" s="7"/>
    </row>
    <row r="8" spans="1:7" ht="38.25">
      <c r="A8" s="7"/>
      <c r="B8" s="7"/>
      <c r="C8" s="7"/>
      <c r="D8" s="2"/>
      <c r="E8" s="104" t="s">
        <v>6</v>
      </c>
      <c r="F8" s="7"/>
      <c r="G8" s="104" t="s">
        <v>181</v>
      </c>
    </row>
    <row r="9" spans="1:7" ht="12.75">
      <c r="A9" s="16"/>
      <c r="B9" s="17"/>
      <c r="C9" s="17"/>
      <c r="D9" s="2"/>
      <c r="E9" s="82" t="str">
        <f>+'Income Statements'!E10</f>
        <v>30.9.2006</v>
      </c>
      <c r="F9" s="81"/>
      <c r="G9" s="82" t="str">
        <f>+'Income Statements'!G10</f>
        <v>30.9.2005</v>
      </c>
    </row>
    <row r="10" spans="1:7" ht="15" customHeight="1">
      <c r="A10" s="16"/>
      <c r="B10" s="17"/>
      <c r="C10" s="17"/>
      <c r="D10" s="1"/>
      <c r="E10" s="83" t="s">
        <v>147</v>
      </c>
      <c r="F10" s="83"/>
      <c r="G10" s="83" t="s">
        <v>147</v>
      </c>
    </row>
    <row r="11" spans="1:7" ht="15" customHeight="1">
      <c r="A11" s="8" t="s">
        <v>24</v>
      </c>
      <c r="B11" s="17"/>
      <c r="C11" s="17"/>
      <c r="D11" s="1"/>
      <c r="E11" s="1"/>
      <c r="F11" s="1"/>
      <c r="G11" s="1"/>
    </row>
    <row r="12" spans="1:7" ht="15" customHeight="1">
      <c r="A12" s="27" t="s">
        <v>86</v>
      </c>
      <c r="B12" s="17"/>
      <c r="C12" s="17"/>
      <c r="D12" s="1"/>
      <c r="E12" s="9">
        <f>+'Income Statements'!I31</f>
        <v>3736</v>
      </c>
      <c r="F12" s="9"/>
      <c r="G12" s="85">
        <f>+'Income Statements'!K31</f>
        <v>3554</v>
      </c>
    </row>
    <row r="13" spans="1:7" ht="15" customHeight="1">
      <c r="A13" s="27"/>
      <c r="B13" s="17"/>
      <c r="C13" s="17"/>
      <c r="D13" s="1"/>
      <c r="E13" s="9"/>
      <c r="F13" s="9"/>
      <c r="G13" s="79"/>
    </row>
    <row r="14" spans="1:7" ht="15" customHeight="1">
      <c r="A14" s="27" t="s">
        <v>25</v>
      </c>
      <c r="B14" s="17"/>
      <c r="C14" s="17"/>
      <c r="D14" s="1"/>
      <c r="E14" s="9"/>
      <c r="F14" s="9"/>
      <c r="G14" s="79"/>
    </row>
    <row r="15" spans="1:7" ht="15" customHeight="1">
      <c r="A15" s="27"/>
      <c r="B15" s="17" t="s">
        <v>265</v>
      </c>
      <c r="C15" s="17"/>
      <c r="D15" s="1"/>
      <c r="E15" s="151">
        <v>0</v>
      </c>
      <c r="F15" s="9"/>
      <c r="G15" s="79">
        <v>4</v>
      </c>
    </row>
    <row r="16" spans="1:7" ht="15" customHeight="1">
      <c r="A16" s="27"/>
      <c r="B16" s="17" t="s">
        <v>26</v>
      </c>
      <c r="C16" s="17"/>
      <c r="D16" s="1"/>
      <c r="E16" s="9">
        <f>228+231+243</f>
        <v>702</v>
      </c>
      <c r="F16" s="9"/>
      <c r="G16" s="79">
        <v>551</v>
      </c>
    </row>
    <row r="17" spans="1:7" ht="15" customHeight="1">
      <c r="A17" s="27"/>
      <c r="B17" s="17" t="s">
        <v>100</v>
      </c>
      <c r="C17" s="17"/>
      <c r="D17" s="1"/>
      <c r="E17" s="9">
        <f>-'Income Statements'!I29</f>
        <v>9</v>
      </c>
      <c r="F17" s="9"/>
      <c r="G17" s="79">
        <v>98</v>
      </c>
    </row>
    <row r="18" spans="1:7" ht="15" customHeight="1">
      <c r="A18" s="27"/>
      <c r="B18" s="17" t="s">
        <v>101</v>
      </c>
      <c r="C18" s="17"/>
      <c r="D18" s="1"/>
      <c r="E18" s="33">
        <f>-'Income Statements'!I27</f>
        <v>-63</v>
      </c>
      <c r="F18" s="9"/>
      <c r="G18" s="100">
        <v>-23</v>
      </c>
    </row>
    <row r="19" spans="1:7" ht="15" customHeight="1">
      <c r="A19" s="27" t="s">
        <v>82</v>
      </c>
      <c r="B19" s="17"/>
      <c r="C19" s="17"/>
      <c r="D19" s="1"/>
      <c r="E19" s="9">
        <f>SUM(E12:E18)</f>
        <v>4384</v>
      </c>
      <c r="F19" s="9"/>
      <c r="G19" s="9">
        <f>SUM(G12:G18)</f>
        <v>4184</v>
      </c>
    </row>
    <row r="20" spans="1:7" ht="15" customHeight="1">
      <c r="A20" s="27"/>
      <c r="B20" s="120" t="s">
        <v>239</v>
      </c>
      <c r="C20" s="120"/>
      <c r="D20" s="1"/>
      <c r="E20" s="9">
        <f>56+31</f>
        <v>87</v>
      </c>
      <c r="F20" s="9"/>
      <c r="G20" s="79">
        <v>-106</v>
      </c>
    </row>
    <row r="21" spans="1:9" ht="15" customHeight="1">
      <c r="A21" s="27"/>
      <c r="B21" s="17" t="s">
        <v>240</v>
      </c>
      <c r="C21" s="17"/>
      <c r="D21" s="1"/>
      <c r="E21" s="9">
        <v>-627</v>
      </c>
      <c r="F21" s="9"/>
      <c r="G21" s="79">
        <v>-851</v>
      </c>
      <c r="I21" s="152"/>
    </row>
    <row r="22" spans="1:8" ht="15" customHeight="1">
      <c r="A22" s="27"/>
      <c r="B22" s="17" t="s">
        <v>266</v>
      </c>
      <c r="C22" s="17"/>
      <c r="D22" s="1"/>
      <c r="E22" s="9">
        <v>0</v>
      </c>
      <c r="F22" s="9"/>
      <c r="G22" s="79">
        <v>0</v>
      </c>
      <c r="H22" s="12" t="s">
        <v>228</v>
      </c>
    </row>
    <row r="23" spans="1:7" ht="15" customHeight="1">
      <c r="A23" s="27"/>
      <c r="B23" s="17" t="s">
        <v>241</v>
      </c>
      <c r="C23" s="17"/>
      <c r="D23" s="1"/>
      <c r="E23" s="153">
        <v>14</v>
      </c>
      <c r="F23" s="9"/>
      <c r="G23" s="79">
        <v>-590</v>
      </c>
    </row>
    <row r="24" spans="1:7" ht="15" customHeight="1">
      <c r="A24" s="27"/>
      <c r="B24" s="17" t="s">
        <v>286</v>
      </c>
      <c r="C24" s="17"/>
      <c r="D24" s="1"/>
      <c r="E24" s="9">
        <v>0</v>
      </c>
      <c r="F24" s="9"/>
      <c r="G24" s="79">
        <v>2</v>
      </c>
    </row>
    <row r="25" spans="1:7" ht="15" customHeight="1">
      <c r="A25" s="12" t="s">
        <v>134</v>
      </c>
      <c r="B25" s="17"/>
      <c r="C25" s="17"/>
      <c r="D25" s="1"/>
      <c r="E25" s="31">
        <f>SUM(E19:E24)</f>
        <v>3858</v>
      </c>
      <c r="F25" s="9"/>
      <c r="G25" s="31">
        <f>SUM(G19:G24)</f>
        <v>2639</v>
      </c>
    </row>
    <row r="26" spans="1:7" ht="15" customHeight="1">
      <c r="A26" s="8"/>
      <c r="B26" s="17" t="s">
        <v>102</v>
      </c>
      <c r="C26" s="17"/>
      <c r="D26" s="1"/>
      <c r="E26" s="9">
        <f>-E17</f>
        <v>-9</v>
      </c>
      <c r="F26" s="9"/>
      <c r="G26" s="9">
        <f>-G17</f>
        <v>-98</v>
      </c>
    </row>
    <row r="27" spans="1:7" ht="15" customHeight="1">
      <c r="A27" s="8"/>
      <c r="B27" s="17" t="s">
        <v>103</v>
      </c>
      <c r="C27" s="17"/>
      <c r="D27" s="1"/>
      <c r="E27" s="9">
        <f>-685-221</f>
        <v>-906</v>
      </c>
      <c r="F27" s="9"/>
      <c r="G27" s="79">
        <v>-942</v>
      </c>
    </row>
    <row r="28" spans="1:7" ht="15" customHeight="1">
      <c r="A28" s="8" t="s">
        <v>135</v>
      </c>
      <c r="B28" s="17"/>
      <c r="C28" s="17"/>
      <c r="D28" s="1"/>
      <c r="E28" s="10">
        <f>SUM(E25:E27)</f>
        <v>2943</v>
      </c>
      <c r="F28" s="9"/>
      <c r="G28" s="10">
        <f>SUM(G25:G27)</f>
        <v>1599</v>
      </c>
    </row>
    <row r="29" spans="1:7" ht="15" customHeight="1">
      <c r="A29" s="27"/>
      <c r="B29" s="17"/>
      <c r="C29" s="17"/>
      <c r="D29" s="1"/>
      <c r="E29" s="9"/>
      <c r="F29" s="9"/>
      <c r="G29" s="79"/>
    </row>
    <row r="30" spans="1:7" ht="15" customHeight="1">
      <c r="A30" s="8" t="s">
        <v>27</v>
      </c>
      <c r="B30" s="17"/>
      <c r="C30" s="17"/>
      <c r="D30" s="1"/>
      <c r="E30" s="9"/>
      <c r="F30" s="9"/>
      <c r="G30" s="79"/>
    </row>
    <row r="31" spans="1:7" ht="15" customHeight="1">
      <c r="A31" s="8"/>
      <c r="B31" s="17" t="s">
        <v>229</v>
      </c>
      <c r="C31" s="17"/>
      <c r="D31" s="1"/>
      <c r="E31" s="9">
        <v>0</v>
      </c>
      <c r="F31" s="9"/>
      <c r="G31" s="79">
        <v>1025</v>
      </c>
    </row>
    <row r="32" spans="1:7" ht="15" customHeight="1">
      <c r="A32" s="8"/>
      <c r="B32" s="17" t="s">
        <v>125</v>
      </c>
      <c r="C32" s="17"/>
      <c r="D32" s="1"/>
      <c r="E32" s="9">
        <f>-E18</f>
        <v>63</v>
      </c>
      <c r="F32" s="9"/>
      <c r="G32" s="9">
        <f>-G18</f>
        <v>23</v>
      </c>
    </row>
    <row r="33" spans="1:7" ht="15" customHeight="1">
      <c r="A33" s="27"/>
      <c r="B33" s="17" t="s">
        <v>28</v>
      </c>
      <c r="C33" s="17"/>
      <c r="D33" s="1"/>
      <c r="E33" s="9">
        <f>-184-14-327</f>
        <v>-525</v>
      </c>
      <c r="F33" s="9"/>
      <c r="G33" s="79">
        <v>-4167</v>
      </c>
    </row>
    <row r="34" spans="1:7" ht="15" customHeight="1">
      <c r="A34" s="8" t="s">
        <v>29</v>
      </c>
      <c r="B34" s="17"/>
      <c r="C34" s="17"/>
      <c r="D34" s="1"/>
      <c r="E34" s="10">
        <f>SUM(E31:E33)</f>
        <v>-462</v>
      </c>
      <c r="F34" s="9"/>
      <c r="G34" s="10">
        <f>SUM(G31:G33)</f>
        <v>-3119</v>
      </c>
    </row>
    <row r="35" spans="1:7" ht="15" customHeight="1">
      <c r="A35" s="16"/>
      <c r="B35" s="17"/>
      <c r="C35" s="17"/>
      <c r="D35" s="1"/>
      <c r="E35" s="9"/>
      <c r="F35" s="9"/>
      <c r="G35" s="79"/>
    </row>
    <row r="36" spans="1:7" ht="15" customHeight="1">
      <c r="A36" s="8" t="s">
        <v>202</v>
      </c>
      <c r="B36" s="17"/>
      <c r="C36" s="17"/>
      <c r="D36" s="1"/>
      <c r="E36" s="9"/>
      <c r="F36" s="9"/>
      <c r="G36" s="79"/>
    </row>
    <row r="37" spans="1:7" ht="15" customHeight="1">
      <c r="A37" s="8"/>
      <c r="B37" s="17" t="s">
        <v>230</v>
      </c>
      <c r="C37" s="17"/>
      <c r="D37" s="1"/>
      <c r="E37" s="9">
        <v>0</v>
      </c>
      <c r="F37" s="9"/>
      <c r="G37" s="79">
        <v>-988</v>
      </c>
    </row>
    <row r="38" spans="1:7" ht="15" customHeight="1">
      <c r="A38" s="8"/>
      <c r="B38" s="17" t="s">
        <v>231</v>
      </c>
      <c r="C38" s="17"/>
      <c r="D38" s="1"/>
      <c r="E38" s="79">
        <f>-107-37</f>
        <v>-144</v>
      </c>
      <c r="F38" s="9"/>
      <c r="G38" s="79">
        <v>-182</v>
      </c>
    </row>
    <row r="39" spans="1:7" ht="15" customHeight="1">
      <c r="A39" s="8"/>
      <c r="B39" s="17" t="s">
        <v>268</v>
      </c>
      <c r="C39" s="17"/>
      <c r="D39" s="1"/>
      <c r="E39" s="79">
        <v>-615</v>
      </c>
      <c r="F39" s="9"/>
      <c r="G39" s="9">
        <v>0</v>
      </c>
    </row>
    <row r="40" spans="1:7" ht="15" customHeight="1">
      <c r="A40" s="8"/>
      <c r="B40" s="17" t="s">
        <v>267</v>
      </c>
      <c r="C40" s="17"/>
      <c r="D40" s="1"/>
      <c r="E40" s="9">
        <v>0</v>
      </c>
      <c r="F40" s="9"/>
      <c r="G40" s="79">
        <v>9900</v>
      </c>
    </row>
    <row r="41" spans="1:7" ht="15" customHeight="1">
      <c r="A41" s="8"/>
      <c r="B41" s="17" t="s">
        <v>115</v>
      </c>
      <c r="C41" s="17"/>
      <c r="D41" s="1"/>
      <c r="E41" s="9">
        <v>0</v>
      </c>
      <c r="F41" s="9"/>
      <c r="G41" s="79">
        <v>-864</v>
      </c>
    </row>
    <row r="42" spans="1:7" ht="15" customHeight="1">
      <c r="A42" s="8" t="s">
        <v>274</v>
      </c>
      <c r="C42" s="17"/>
      <c r="D42" s="1"/>
      <c r="E42" s="10">
        <f>SUM(E37:E41)</f>
        <v>-759</v>
      </c>
      <c r="F42" s="9"/>
      <c r="G42" s="10">
        <f>SUM(G37:G41)</f>
        <v>7866</v>
      </c>
    </row>
    <row r="43" spans="1:6" ht="15" customHeight="1">
      <c r="A43" s="8"/>
      <c r="B43" s="17"/>
      <c r="C43" s="17"/>
      <c r="D43" s="1"/>
      <c r="F43" s="12"/>
    </row>
    <row r="44" spans="1:7" ht="15" customHeight="1">
      <c r="A44" s="8"/>
      <c r="B44" s="17"/>
      <c r="C44" s="17"/>
      <c r="D44" s="1"/>
      <c r="E44" s="9"/>
      <c r="F44" s="9"/>
      <c r="G44" s="79"/>
    </row>
    <row r="45" spans="1:7" ht="15" customHeight="1">
      <c r="A45" s="8" t="s">
        <v>83</v>
      </c>
      <c r="B45" s="17"/>
      <c r="C45" s="17"/>
      <c r="D45" s="1"/>
      <c r="E45" s="14">
        <f>+E28+E34+E42</f>
        <v>1722</v>
      </c>
      <c r="F45" s="14"/>
      <c r="G45" s="14">
        <f>+G28+G34+G42</f>
        <v>6346</v>
      </c>
    </row>
    <row r="46" spans="1:7" ht="15" customHeight="1">
      <c r="A46" s="27"/>
      <c r="B46" s="17"/>
      <c r="C46" s="17"/>
      <c r="D46" s="1"/>
      <c r="E46" s="1"/>
      <c r="F46" s="1"/>
      <c r="G46" s="101"/>
    </row>
    <row r="47" spans="1:9" ht="15" customHeight="1">
      <c r="A47" s="8" t="s">
        <v>136</v>
      </c>
      <c r="B47" s="17"/>
      <c r="C47" s="17"/>
      <c r="D47" s="1"/>
      <c r="E47" s="9">
        <f>+'Balance Sheet'!F21</f>
        <v>6279</v>
      </c>
      <c r="F47" s="9"/>
      <c r="G47" s="9">
        <v>0</v>
      </c>
      <c r="I47" s="26">
        <f>+E47-'Balance Sheet'!F21</f>
        <v>0</v>
      </c>
    </row>
    <row r="48" spans="1:7" ht="15" customHeight="1">
      <c r="A48" s="8"/>
      <c r="B48" s="17"/>
      <c r="C48" s="17"/>
      <c r="D48" s="1"/>
      <c r="E48" s="16"/>
      <c r="F48" s="16"/>
      <c r="G48" s="79"/>
    </row>
    <row r="49" spans="1:10" ht="15" customHeight="1" thickBot="1">
      <c r="A49" s="8" t="s">
        <v>222</v>
      </c>
      <c r="B49" s="17"/>
      <c r="C49" s="17"/>
      <c r="D49" s="1"/>
      <c r="E49" s="57">
        <f>+SUM(E45:E47)</f>
        <v>8001</v>
      </c>
      <c r="F49" s="14"/>
      <c r="G49" s="57">
        <f>+SUM(G45:G47)</f>
        <v>6346</v>
      </c>
      <c r="I49" s="26">
        <f>+E49-'Balance Sheet'!D21</f>
        <v>0</v>
      </c>
      <c r="J49" s="38"/>
    </row>
    <row r="50" spans="1:7" ht="15" customHeight="1">
      <c r="A50" s="27"/>
      <c r="B50" s="17"/>
      <c r="C50" s="17"/>
      <c r="D50" s="1"/>
      <c r="E50" s="1"/>
      <c r="F50" s="1"/>
      <c r="G50" s="1"/>
    </row>
    <row r="51" spans="1:7" ht="15" customHeight="1">
      <c r="A51" s="13" t="s">
        <v>228</v>
      </c>
      <c r="B51" s="12" t="s">
        <v>233</v>
      </c>
      <c r="C51" s="17"/>
      <c r="D51" s="1"/>
      <c r="E51" s="1"/>
      <c r="F51" s="1"/>
      <c r="G51" s="1"/>
    </row>
    <row r="52" spans="1:7" ht="15" customHeight="1">
      <c r="A52" s="27"/>
      <c r="B52" s="17"/>
      <c r="C52" s="17"/>
      <c r="D52" s="1"/>
      <c r="E52" s="1"/>
      <c r="F52" s="1"/>
      <c r="G52" s="1"/>
    </row>
    <row r="53" spans="1:12" ht="13.5" customHeight="1">
      <c r="A53" s="77"/>
      <c r="B53" s="77"/>
      <c r="C53" s="77"/>
      <c r="D53" s="77"/>
      <c r="E53" s="77"/>
      <c r="F53" s="77"/>
      <c r="G53" s="77"/>
      <c r="H53" s="59"/>
      <c r="I53" s="59"/>
      <c r="J53" s="59"/>
      <c r="K53" s="59"/>
      <c r="L53" s="59"/>
    </row>
    <row r="54" spans="1:12" ht="26.25" customHeight="1">
      <c r="A54" s="182" t="s">
        <v>214</v>
      </c>
      <c r="B54" s="182"/>
      <c r="C54" s="182"/>
      <c r="D54" s="182"/>
      <c r="E54" s="182"/>
      <c r="F54" s="182"/>
      <c r="G54" s="182"/>
      <c r="H54" s="28"/>
      <c r="I54" s="5"/>
      <c r="J54" s="5"/>
      <c r="K54" s="5"/>
      <c r="L54" s="5"/>
    </row>
    <row r="55" spans="1:12" ht="12.75">
      <c r="A55" s="162"/>
      <c r="B55" s="162"/>
      <c r="C55" s="162"/>
      <c r="D55" s="162"/>
      <c r="E55" s="162"/>
      <c r="F55" s="162"/>
      <c r="G55" s="162"/>
      <c r="H55" s="28"/>
      <c r="I55" s="5"/>
      <c r="J55" s="5"/>
      <c r="K55" s="5"/>
      <c r="L55" s="5"/>
    </row>
    <row r="56" spans="1:12" ht="12.75">
      <c r="A56" s="5"/>
      <c r="B56" s="5"/>
      <c r="C56" s="5"/>
      <c r="D56" s="5"/>
      <c r="E56" s="5"/>
      <c r="F56" s="71"/>
      <c r="G56" s="5"/>
      <c r="H56" s="28"/>
      <c r="I56" s="5"/>
      <c r="J56" s="5"/>
      <c r="K56" s="5"/>
      <c r="L56" s="5"/>
    </row>
  </sheetData>
  <mergeCells count="8">
    <mergeCell ref="A6:G6"/>
    <mergeCell ref="A54:G54"/>
    <mergeCell ref="A55:G55"/>
    <mergeCell ref="A1:G1"/>
    <mergeCell ref="A2:G2"/>
    <mergeCell ref="A3:G3"/>
    <mergeCell ref="A5:G5"/>
    <mergeCell ref="A4:G4"/>
  </mergeCells>
  <printOptions/>
  <pageMargins left="0.75" right="0.39" top="0.49" bottom="1.63" header="0.28" footer="0.5"/>
  <pageSetup horizontalDpi="600" verticalDpi="600" orientation="portrait" r:id="rId1"/>
  <rowBreaks count="1" manualBreakCount="1">
    <brk id="35" max="255" man="1"/>
  </rowBreaks>
</worksheet>
</file>

<file path=xl/worksheets/sheet5.xml><?xml version="1.0" encoding="utf-8"?>
<worksheet xmlns="http://schemas.openxmlformats.org/spreadsheetml/2006/main" xmlns:r="http://schemas.openxmlformats.org/officeDocument/2006/relationships">
  <dimension ref="A1:AC259"/>
  <sheetViews>
    <sheetView tabSelected="1" view="pageBreakPreview" zoomScaleSheetLayoutView="100" workbookViewId="0" topLeftCell="A199">
      <selection activeCell="I215" sqref="I215"/>
    </sheetView>
  </sheetViews>
  <sheetFormatPr defaultColWidth="9.33203125" defaultRowHeight="12.75"/>
  <cols>
    <col min="1" max="1" width="5.33203125" style="12" customWidth="1"/>
    <col min="2" max="3" width="4.66015625" style="12" customWidth="1"/>
    <col min="4" max="4" width="9" style="12" customWidth="1"/>
    <col min="5" max="5" width="2.83203125" style="12" hidden="1" customWidth="1"/>
    <col min="6" max="6" width="2.33203125" style="12" hidden="1" customWidth="1"/>
    <col min="7" max="7" width="2.83203125" style="12" hidden="1" customWidth="1"/>
    <col min="8" max="8" width="2.33203125" style="12" hidden="1" customWidth="1"/>
    <col min="9" max="9" width="19" style="12" customWidth="1"/>
    <col min="10" max="10" width="17.83203125" style="12" customWidth="1"/>
    <col min="11" max="11" width="1.0078125" style="12" customWidth="1"/>
    <col min="12" max="12" width="17.83203125" style="12" customWidth="1"/>
    <col min="13" max="13" width="1.0078125" style="12" customWidth="1"/>
    <col min="14" max="14" width="5.83203125" style="12" customWidth="1"/>
    <col min="15" max="15" width="12.83203125" style="12" customWidth="1"/>
    <col min="16" max="16" width="1.0078125" style="12" customWidth="1"/>
    <col min="17" max="17" width="17.83203125" style="12" customWidth="1"/>
    <col min="18" max="18" width="21.5" style="22" customWidth="1"/>
    <col min="19" max="19" width="15.66015625" style="22" customWidth="1"/>
    <col min="20" max="29" width="9.33203125" style="22" customWidth="1"/>
    <col min="30" max="16384" width="9.33203125" style="12" customWidth="1"/>
  </cols>
  <sheetData>
    <row r="1" spans="1:17" ht="23.25">
      <c r="A1" s="203" t="str">
        <f>+'Income Statements'!A1:K1</f>
        <v>TEX CYCLE TECHNOLOGY (M) BERHAD</v>
      </c>
      <c r="B1" s="203"/>
      <c r="C1" s="203"/>
      <c r="D1" s="203"/>
      <c r="E1" s="203"/>
      <c r="F1" s="203"/>
      <c r="G1" s="203"/>
      <c r="H1" s="203"/>
      <c r="I1" s="203"/>
      <c r="J1" s="203"/>
      <c r="K1" s="203"/>
      <c r="L1" s="203"/>
      <c r="M1" s="203"/>
      <c r="N1" s="203"/>
      <c r="O1" s="203"/>
      <c r="P1" s="203"/>
      <c r="Q1" s="203"/>
    </row>
    <row r="2" spans="1:17" ht="14.25" customHeight="1">
      <c r="A2" s="208" t="str">
        <f>+'Income Statements'!A2:K2</f>
        <v>Company's No.: 642619-P</v>
      </c>
      <c r="B2" s="208"/>
      <c r="C2" s="208"/>
      <c r="D2" s="208"/>
      <c r="E2" s="208"/>
      <c r="F2" s="208"/>
      <c r="G2" s="208"/>
      <c r="H2" s="208"/>
      <c r="I2" s="208"/>
      <c r="J2" s="208"/>
      <c r="K2" s="208"/>
      <c r="L2" s="208"/>
      <c r="M2" s="208"/>
      <c r="N2" s="208"/>
      <c r="O2" s="208"/>
      <c r="P2" s="208"/>
      <c r="Q2" s="208"/>
    </row>
    <row r="3" spans="1:17" ht="12.75">
      <c r="A3" s="204" t="s">
        <v>10</v>
      </c>
      <c r="B3" s="204"/>
      <c r="C3" s="204"/>
      <c r="D3" s="204"/>
      <c r="E3" s="204"/>
      <c r="F3" s="205"/>
      <c r="G3" s="205"/>
      <c r="H3" s="205"/>
      <c r="I3" s="205"/>
      <c r="J3" s="205"/>
      <c r="K3" s="205"/>
      <c r="L3" s="205"/>
      <c r="M3" s="205"/>
      <c r="N3" s="205"/>
      <c r="O3" s="205"/>
      <c r="P3" s="205"/>
      <c r="Q3" s="205"/>
    </row>
    <row r="4" spans="1:17" ht="19.5" customHeight="1">
      <c r="A4" s="209" t="s">
        <v>259</v>
      </c>
      <c r="B4" s="209"/>
      <c r="C4" s="209"/>
      <c r="D4" s="209"/>
      <c r="E4" s="209"/>
      <c r="F4" s="209"/>
      <c r="G4" s="209"/>
      <c r="H4" s="209"/>
      <c r="I4" s="209"/>
      <c r="J4" s="209"/>
      <c r="K4" s="209"/>
      <c r="L4" s="209"/>
      <c r="M4" s="209"/>
      <c r="N4" s="209"/>
      <c r="O4" s="209"/>
      <c r="P4" s="209"/>
      <c r="Q4" s="209"/>
    </row>
    <row r="5" spans="1:17" ht="19.5" customHeight="1" thickBot="1">
      <c r="A5" s="206" t="s">
        <v>12</v>
      </c>
      <c r="B5" s="206"/>
      <c r="C5" s="206"/>
      <c r="D5" s="206"/>
      <c r="E5" s="206"/>
      <c r="F5" s="207"/>
      <c r="G5" s="207"/>
      <c r="H5" s="207"/>
      <c r="I5" s="207"/>
      <c r="J5" s="207"/>
      <c r="K5" s="207"/>
      <c r="L5" s="207"/>
      <c r="M5" s="207"/>
      <c r="N5" s="207"/>
      <c r="O5" s="207"/>
      <c r="P5" s="207"/>
      <c r="Q5" s="207"/>
    </row>
    <row r="7" spans="1:2" ht="12.75">
      <c r="A7" s="11" t="s">
        <v>30</v>
      </c>
      <c r="B7" s="4" t="s">
        <v>88</v>
      </c>
    </row>
    <row r="8" ht="12.75">
      <c r="A8" s="13"/>
    </row>
    <row r="9" spans="1:2" ht="12.75">
      <c r="A9" s="11" t="s">
        <v>31</v>
      </c>
      <c r="B9" s="4" t="s">
        <v>32</v>
      </c>
    </row>
    <row r="10" spans="1:17" ht="12.75">
      <c r="A10" s="13"/>
      <c r="B10" s="193" t="s">
        <v>215</v>
      </c>
      <c r="C10" s="193"/>
      <c r="D10" s="193"/>
      <c r="E10" s="193"/>
      <c r="F10" s="193"/>
      <c r="G10" s="193"/>
      <c r="H10" s="193"/>
      <c r="I10" s="193"/>
      <c r="J10" s="193"/>
      <c r="K10" s="193"/>
      <c r="L10" s="193"/>
      <c r="M10" s="193"/>
      <c r="N10" s="193"/>
      <c r="O10" s="193"/>
      <c r="P10" s="193"/>
      <c r="Q10" s="193"/>
    </row>
    <row r="11" spans="1:17" ht="12.75">
      <c r="A11" s="13"/>
      <c r="B11" s="193"/>
      <c r="C11" s="193"/>
      <c r="D11" s="193"/>
      <c r="E11" s="193"/>
      <c r="F11" s="193"/>
      <c r="G11" s="193"/>
      <c r="H11" s="193"/>
      <c r="I11" s="193"/>
      <c r="J11" s="193"/>
      <c r="K11" s="193"/>
      <c r="L11" s="193"/>
      <c r="M11" s="193"/>
      <c r="N11" s="193"/>
      <c r="O11" s="193"/>
      <c r="P11" s="193"/>
      <c r="Q11" s="193"/>
    </row>
    <row r="12" ht="12.75">
      <c r="A12" s="13"/>
    </row>
    <row r="13" spans="1:17" ht="12.75">
      <c r="A13" s="13"/>
      <c r="B13" s="200" t="s">
        <v>210</v>
      </c>
      <c r="C13" s="200"/>
      <c r="D13" s="200"/>
      <c r="E13" s="200"/>
      <c r="F13" s="200"/>
      <c r="G13" s="200"/>
      <c r="H13" s="200"/>
      <c r="I13" s="200"/>
      <c r="J13" s="200"/>
      <c r="K13" s="200"/>
      <c r="L13" s="200"/>
      <c r="M13" s="200"/>
      <c r="N13" s="200"/>
      <c r="O13" s="200"/>
      <c r="P13" s="200"/>
      <c r="Q13" s="200"/>
    </row>
    <row r="14" ht="12.75">
      <c r="A14" s="13"/>
    </row>
    <row r="15" spans="1:17" ht="12.75" customHeight="1">
      <c r="A15" s="11"/>
      <c r="B15" s="200" t="s">
        <v>220</v>
      </c>
      <c r="C15" s="200"/>
      <c r="D15" s="200"/>
      <c r="E15" s="200"/>
      <c r="F15" s="200"/>
      <c r="G15" s="200"/>
      <c r="H15" s="200"/>
      <c r="I15" s="200"/>
      <c r="J15" s="200"/>
      <c r="K15" s="200"/>
      <c r="L15" s="200"/>
      <c r="M15" s="200"/>
      <c r="N15" s="200"/>
      <c r="O15" s="200"/>
      <c r="P15" s="200"/>
      <c r="Q15" s="200"/>
    </row>
    <row r="16" spans="1:17" ht="25.5" customHeight="1">
      <c r="A16" s="13"/>
      <c r="B16" s="200"/>
      <c r="C16" s="200"/>
      <c r="D16" s="200"/>
      <c r="E16" s="200"/>
      <c r="F16" s="200"/>
      <c r="G16" s="200"/>
      <c r="H16" s="200"/>
      <c r="I16" s="200"/>
      <c r="J16" s="200"/>
      <c r="K16" s="200"/>
      <c r="L16" s="200"/>
      <c r="M16" s="200"/>
      <c r="N16" s="200"/>
      <c r="O16" s="200"/>
      <c r="P16" s="200"/>
      <c r="Q16" s="200"/>
    </row>
    <row r="17" ht="12.75">
      <c r="A17" s="13"/>
    </row>
    <row r="18" spans="1:4" ht="12.75">
      <c r="A18" s="13"/>
      <c r="B18" s="12" t="s">
        <v>157</v>
      </c>
      <c r="D18" s="12" t="s">
        <v>158</v>
      </c>
    </row>
    <row r="19" spans="1:4" ht="12.75">
      <c r="A19" s="13"/>
      <c r="B19" s="12" t="s">
        <v>159</v>
      </c>
      <c r="D19" s="12" t="s">
        <v>160</v>
      </c>
    </row>
    <row r="20" spans="1:4" ht="12.75">
      <c r="A20" s="13"/>
      <c r="B20" s="12" t="s">
        <v>161</v>
      </c>
      <c r="D20" s="12" t="s">
        <v>97</v>
      </c>
    </row>
    <row r="21" spans="1:11" ht="12.75">
      <c r="A21" s="13"/>
      <c r="B21" s="12" t="s">
        <v>162</v>
      </c>
      <c r="D21" s="23" t="s">
        <v>223</v>
      </c>
      <c r="E21" s="23"/>
      <c r="F21" s="23"/>
      <c r="G21" s="23"/>
      <c r="H21" s="23"/>
      <c r="I21" s="23"/>
      <c r="J21" s="23"/>
      <c r="K21" s="23"/>
    </row>
    <row r="22" spans="1:4" ht="12.75">
      <c r="A22" s="13"/>
      <c r="B22" s="12" t="s">
        <v>163</v>
      </c>
      <c r="D22" s="12" t="s">
        <v>164</v>
      </c>
    </row>
    <row r="23" spans="1:4" ht="12.75">
      <c r="A23" s="13"/>
      <c r="B23" s="12" t="s">
        <v>165</v>
      </c>
      <c r="D23" s="12" t="s">
        <v>166</v>
      </c>
    </row>
    <row r="24" spans="1:4" ht="12.75">
      <c r="A24" s="13"/>
      <c r="B24" s="12" t="s">
        <v>167</v>
      </c>
      <c r="D24" s="12" t="s">
        <v>168</v>
      </c>
    </row>
    <row r="25" spans="1:4" ht="12.75">
      <c r="A25" s="13"/>
      <c r="B25" s="12" t="s">
        <v>169</v>
      </c>
      <c r="D25" s="12" t="s">
        <v>170</v>
      </c>
    </row>
    <row r="26" spans="1:4" ht="12.75">
      <c r="A26" s="13"/>
      <c r="B26" s="12" t="s">
        <v>171</v>
      </c>
      <c r="D26" s="12" t="s">
        <v>172</v>
      </c>
    </row>
    <row r="27" spans="1:4" ht="12.75">
      <c r="A27" s="13"/>
      <c r="B27" s="12" t="s">
        <v>173</v>
      </c>
      <c r="D27" s="12" t="s">
        <v>174</v>
      </c>
    </row>
    <row r="28" spans="1:4" ht="12.75">
      <c r="A28" s="13"/>
      <c r="B28" s="12" t="s">
        <v>175</v>
      </c>
      <c r="D28" s="12" t="s">
        <v>176</v>
      </c>
    </row>
    <row r="29" ht="12.75">
      <c r="A29" s="13"/>
    </row>
    <row r="30" spans="1:17" ht="25.5" customHeight="1">
      <c r="A30" s="13"/>
      <c r="B30" s="192" t="s">
        <v>224</v>
      </c>
      <c r="C30" s="192"/>
      <c r="D30" s="192"/>
      <c r="E30" s="192"/>
      <c r="F30" s="192"/>
      <c r="G30" s="192"/>
      <c r="H30" s="192"/>
      <c r="I30" s="192"/>
      <c r="J30" s="192"/>
      <c r="K30" s="192"/>
      <c r="L30" s="192"/>
      <c r="M30" s="192"/>
      <c r="N30" s="192"/>
      <c r="O30" s="192"/>
      <c r="P30" s="192"/>
      <c r="Q30" s="192"/>
    </row>
    <row r="31" ht="12.75">
      <c r="A31" s="13"/>
    </row>
    <row r="32" spans="1:2" ht="12.75">
      <c r="A32" s="13"/>
      <c r="B32" s="4" t="s">
        <v>177</v>
      </c>
    </row>
    <row r="33" ht="12.75">
      <c r="A33" s="13"/>
    </row>
    <row r="34" spans="1:17" ht="51" customHeight="1">
      <c r="A34" s="13"/>
      <c r="B34" s="200" t="s">
        <v>227</v>
      </c>
      <c r="C34" s="200"/>
      <c r="D34" s="200"/>
      <c r="E34" s="200"/>
      <c r="F34" s="200"/>
      <c r="G34" s="200"/>
      <c r="H34" s="200"/>
      <c r="I34" s="200"/>
      <c r="J34" s="200"/>
      <c r="K34" s="200"/>
      <c r="L34" s="200"/>
      <c r="M34" s="200"/>
      <c r="N34" s="200"/>
      <c r="O34" s="200"/>
      <c r="P34" s="200"/>
      <c r="Q34" s="200"/>
    </row>
    <row r="35" ht="12.75">
      <c r="A35" s="13"/>
    </row>
    <row r="36" spans="1:2" ht="12.75">
      <c r="A36" s="11" t="s">
        <v>33</v>
      </c>
      <c r="B36" s="4" t="s">
        <v>89</v>
      </c>
    </row>
    <row r="37" spans="1:2" ht="12.75">
      <c r="A37" s="13"/>
      <c r="B37" s="12" t="s">
        <v>179</v>
      </c>
    </row>
    <row r="38" ht="12.75">
      <c r="A38" s="13"/>
    </row>
    <row r="39" spans="1:2" ht="12.75">
      <c r="A39" s="11" t="s">
        <v>34</v>
      </c>
      <c r="B39" s="4" t="s">
        <v>35</v>
      </c>
    </row>
    <row r="40" spans="1:2" ht="12.75">
      <c r="A40" s="13"/>
      <c r="B40" s="12" t="s">
        <v>221</v>
      </c>
    </row>
    <row r="41" ht="12.75">
      <c r="A41" s="13"/>
    </row>
    <row r="42" spans="1:2" ht="12.75">
      <c r="A42" s="11" t="s">
        <v>36</v>
      </c>
      <c r="B42" s="4" t="s">
        <v>37</v>
      </c>
    </row>
    <row r="43" spans="1:17" ht="12.75">
      <c r="A43" s="13"/>
      <c r="B43" s="175" t="s">
        <v>116</v>
      </c>
      <c r="C43" s="175"/>
      <c r="D43" s="175"/>
      <c r="E43" s="175"/>
      <c r="F43" s="175"/>
      <c r="G43" s="175"/>
      <c r="H43" s="175"/>
      <c r="I43" s="175"/>
      <c r="J43" s="175"/>
      <c r="K43" s="175"/>
      <c r="L43" s="175"/>
      <c r="M43" s="175"/>
      <c r="N43" s="175"/>
      <c r="O43" s="175"/>
      <c r="P43" s="175"/>
      <c r="Q43" s="175"/>
    </row>
    <row r="44" ht="12.75">
      <c r="A44" s="13"/>
    </row>
    <row r="45" spans="1:2" ht="12.75">
      <c r="A45" s="11" t="s">
        <v>38</v>
      </c>
      <c r="B45" s="4" t="s">
        <v>39</v>
      </c>
    </row>
    <row r="46" spans="1:17" ht="12.75">
      <c r="A46" s="13"/>
      <c r="B46" s="200" t="s">
        <v>117</v>
      </c>
      <c r="C46" s="200"/>
      <c r="D46" s="200"/>
      <c r="E46" s="200"/>
      <c r="F46" s="200"/>
      <c r="G46" s="200"/>
      <c r="H46" s="200"/>
      <c r="I46" s="200"/>
      <c r="J46" s="200"/>
      <c r="K46" s="200"/>
      <c r="L46" s="200"/>
      <c r="M46" s="200"/>
      <c r="N46" s="200"/>
      <c r="O46" s="200"/>
      <c r="P46" s="200"/>
      <c r="Q46" s="200"/>
    </row>
    <row r="47" ht="12.75">
      <c r="A47" s="13"/>
    </row>
    <row r="48" spans="1:2" ht="12.75">
      <c r="A48" s="11" t="s">
        <v>40</v>
      </c>
      <c r="B48" s="4" t="s">
        <v>41</v>
      </c>
    </row>
    <row r="49" spans="1:17" ht="12.75">
      <c r="A49" s="13"/>
      <c r="B49" s="200" t="s">
        <v>138</v>
      </c>
      <c r="C49" s="200"/>
      <c r="D49" s="200"/>
      <c r="E49" s="200"/>
      <c r="F49" s="200"/>
      <c r="G49" s="200"/>
      <c r="H49" s="200"/>
      <c r="I49" s="200"/>
      <c r="J49" s="200"/>
      <c r="K49" s="200"/>
      <c r="L49" s="200"/>
      <c r="M49" s="200"/>
      <c r="N49" s="200"/>
      <c r="O49" s="200"/>
      <c r="P49" s="200"/>
      <c r="Q49" s="200"/>
    </row>
    <row r="50" spans="1:17" ht="12.75">
      <c r="A50" s="13"/>
      <c r="B50" s="19"/>
      <c r="C50" s="19"/>
      <c r="D50" s="19"/>
      <c r="E50" s="19"/>
      <c r="F50" s="19"/>
      <c r="G50" s="19"/>
      <c r="H50" s="19"/>
      <c r="I50" s="19"/>
      <c r="J50" s="19"/>
      <c r="K50" s="19"/>
      <c r="L50" s="19"/>
      <c r="M50" s="19"/>
      <c r="N50" s="19"/>
      <c r="O50" s="19"/>
      <c r="P50" s="19"/>
      <c r="Q50" s="19"/>
    </row>
    <row r="51" spans="1:2" ht="12.75">
      <c r="A51" s="11" t="s">
        <v>42</v>
      </c>
      <c r="B51" s="4" t="s">
        <v>43</v>
      </c>
    </row>
    <row r="52" spans="1:17" ht="25.5" customHeight="1">
      <c r="A52" s="11"/>
      <c r="B52" s="200" t="s">
        <v>269</v>
      </c>
      <c r="C52" s="200"/>
      <c r="D52" s="200"/>
      <c r="E52" s="200"/>
      <c r="F52" s="200"/>
      <c r="G52" s="200"/>
      <c r="H52" s="200"/>
      <c r="I52" s="200"/>
      <c r="J52" s="200"/>
      <c r="K52" s="200"/>
      <c r="L52" s="200"/>
      <c r="M52" s="200"/>
      <c r="N52" s="200"/>
      <c r="O52" s="200"/>
      <c r="P52" s="200"/>
      <c r="Q52" s="200"/>
    </row>
    <row r="53" spans="1:17" ht="12.75">
      <c r="A53" s="11"/>
      <c r="B53" s="15"/>
      <c r="C53" s="15"/>
      <c r="D53" s="15"/>
      <c r="E53" s="15"/>
      <c r="F53" s="15"/>
      <c r="G53" s="15"/>
      <c r="H53" s="15"/>
      <c r="I53" s="15"/>
      <c r="J53" s="15"/>
      <c r="K53" s="15"/>
      <c r="L53" s="15"/>
      <c r="M53" s="15"/>
      <c r="N53" s="15"/>
      <c r="O53" s="15"/>
      <c r="P53" s="15"/>
      <c r="Q53" s="15"/>
    </row>
    <row r="54" spans="1:2" ht="12.75">
      <c r="A54" s="11" t="s">
        <v>44</v>
      </c>
      <c r="B54" s="4" t="s">
        <v>45</v>
      </c>
    </row>
    <row r="55" spans="1:17" ht="12.75">
      <c r="A55" s="11"/>
      <c r="B55" s="4"/>
      <c r="J55" s="178" t="s">
        <v>3</v>
      </c>
      <c r="K55" s="178"/>
      <c r="L55" s="178"/>
      <c r="M55" s="1"/>
      <c r="N55" s="178" t="s">
        <v>4</v>
      </c>
      <c r="O55" s="178"/>
      <c r="P55" s="178"/>
      <c r="Q55" s="178"/>
    </row>
    <row r="56" spans="1:17" ht="38.25">
      <c r="A56" s="11"/>
      <c r="B56" s="49"/>
      <c r="C56" s="23"/>
      <c r="D56" s="23"/>
      <c r="E56" s="23"/>
      <c r="F56" s="23"/>
      <c r="G56" s="23"/>
      <c r="H56" s="23"/>
      <c r="I56" s="23"/>
      <c r="J56" s="104" t="s">
        <v>5</v>
      </c>
      <c r="K56" s="1"/>
      <c r="L56" s="104" t="s">
        <v>180</v>
      </c>
      <c r="M56" s="1"/>
      <c r="N56" s="189" t="s">
        <v>6</v>
      </c>
      <c r="O56" s="189"/>
      <c r="P56" s="1"/>
      <c r="Q56" s="104" t="s">
        <v>181</v>
      </c>
    </row>
    <row r="57" spans="1:17" ht="12.75">
      <c r="A57" s="11"/>
      <c r="B57" s="49"/>
      <c r="C57" s="23"/>
      <c r="D57" s="23"/>
      <c r="E57" s="23"/>
      <c r="F57" s="23"/>
      <c r="G57" s="23"/>
      <c r="H57" s="23"/>
      <c r="I57" s="23"/>
      <c r="J57" s="82" t="s">
        <v>260</v>
      </c>
      <c r="K57" s="82"/>
      <c r="L57" s="82" t="s">
        <v>261</v>
      </c>
      <c r="M57" s="82"/>
      <c r="N57" s="82"/>
      <c r="O57" s="82" t="str">
        <f>+J57</f>
        <v>30.9.2006</v>
      </c>
      <c r="P57" s="82"/>
      <c r="Q57" s="82" t="str">
        <f>+L57</f>
        <v>30.9.2005</v>
      </c>
    </row>
    <row r="58" spans="1:17" ht="12.75" customHeight="1">
      <c r="A58" s="11"/>
      <c r="B58" s="213" t="s">
        <v>130</v>
      </c>
      <c r="C58" s="202"/>
      <c r="D58" s="202"/>
      <c r="E58" s="202"/>
      <c r="F58" s="23"/>
      <c r="G58" s="23"/>
      <c r="H58" s="23"/>
      <c r="I58" s="23"/>
      <c r="J58" s="98" t="s">
        <v>147</v>
      </c>
      <c r="K58" s="23"/>
      <c r="L58" s="98" t="s">
        <v>147</v>
      </c>
      <c r="M58" s="23"/>
      <c r="N58" s="23"/>
      <c r="O58" s="98" t="s">
        <v>147</v>
      </c>
      <c r="P58" s="98"/>
      <c r="Q58" s="98" t="s">
        <v>147</v>
      </c>
    </row>
    <row r="59" spans="1:17" ht="12.75" customHeight="1">
      <c r="A59" s="11"/>
      <c r="B59" s="201" t="s">
        <v>131</v>
      </c>
      <c r="C59" s="202"/>
      <c r="D59" s="202"/>
      <c r="E59" s="202"/>
      <c r="F59" s="23"/>
      <c r="G59" s="23"/>
      <c r="H59" s="23"/>
      <c r="I59" s="23"/>
      <c r="J59" s="51">
        <v>2969</v>
      </c>
      <c r="K59" s="23"/>
      <c r="L59" s="51">
        <v>2430</v>
      </c>
      <c r="M59" s="23"/>
      <c r="N59" s="23"/>
      <c r="O59" s="51">
        <f>2569+2831+2969</f>
        <v>8369</v>
      </c>
      <c r="P59" s="51"/>
      <c r="Q59" s="20">
        <v>7248</v>
      </c>
    </row>
    <row r="60" spans="1:17" ht="12.75" customHeight="1">
      <c r="A60" s="11"/>
      <c r="B60" s="201" t="s">
        <v>133</v>
      </c>
      <c r="C60" s="202"/>
      <c r="D60" s="202"/>
      <c r="E60" s="202"/>
      <c r="F60" s="23"/>
      <c r="G60" s="23"/>
      <c r="H60" s="23"/>
      <c r="I60" s="23"/>
      <c r="J60" s="51">
        <v>801</v>
      </c>
      <c r="K60" s="23"/>
      <c r="L60" s="51">
        <v>219</v>
      </c>
      <c r="M60" s="23"/>
      <c r="N60" s="23"/>
      <c r="O60" s="51">
        <f>91+367+801</f>
        <v>1259</v>
      </c>
      <c r="P60" s="51"/>
      <c r="Q60" s="20">
        <v>1178</v>
      </c>
    </row>
    <row r="61" spans="1:17" ht="13.5" customHeight="1">
      <c r="A61" s="11"/>
      <c r="B61" s="201" t="s">
        <v>132</v>
      </c>
      <c r="C61" s="202"/>
      <c r="D61" s="202"/>
      <c r="E61" s="202"/>
      <c r="F61" s="23"/>
      <c r="G61" s="23"/>
      <c r="H61" s="23"/>
      <c r="I61" s="23"/>
      <c r="J61" s="70">
        <v>-75</v>
      </c>
      <c r="K61" s="23"/>
      <c r="L61" s="51">
        <v>-77</v>
      </c>
      <c r="M61" s="23"/>
      <c r="N61" s="23"/>
      <c r="O61" s="70">
        <f>-90-95-75</f>
        <v>-260</v>
      </c>
      <c r="P61" s="66"/>
      <c r="Q61" s="20">
        <v>-137</v>
      </c>
    </row>
    <row r="62" spans="1:19" ht="13.5" thickBot="1">
      <c r="A62" s="11"/>
      <c r="B62" s="201" t="s">
        <v>23</v>
      </c>
      <c r="C62" s="201"/>
      <c r="D62" s="201"/>
      <c r="E62" s="201"/>
      <c r="F62" s="23"/>
      <c r="G62" s="23"/>
      <c r="H62" s="23"/>
      <c r="I62" s="23"/>
      <c r="J62" s="55">
        <f>SUM(J59:J61)</f>
        <v>3695</v>
      </c>
      <c r="K62" s="23"/>
      <c r="L62" s="55">
        <f>SUM(L59:L61)</f>
        <v>2572</v>
      </c>
      <c r="M62" s="23"/>
      <c r="N62" s="131"/>
      <c r="O62" s="55">
        <f>SUM(O59:O61)</f>
        <v>9368</v>
      </c>
      <c r="P62" s="51"/>
      <c r="Q62" s="55">
        <f>SUM(Q59:Q61)</f>
        <v>8289</v>
      </c>
      <c r="S62" s="39"/>
    </row>
    <row r="63" spans="1:19" ht="12.75">
      <c r="A63" s="11"/>
      <c r="B63" s="69"/>
      <c r="C63" s="69"/>
      <c r="D63" s="69"/>
      <c r="E63" s="69"/>
      <c r="F63" s="23"/>
      <c r="G63" s="23"/>
      <c r="H63" s="23"/>
      <c r="I63" s="23"/>
      <c r="J63" s="23"/>
      <c r="K63" s="23"/>
      <c r="L63" s="53"/>
      <c r="M63" s="23"/>
      <c r="N63" s="23"/>
      <c r="O63" s="23"/>
      <c r="P63" s="23"/>
      <c r="S63" s="39"/>
    </row>
    <row r="64" spans="1:17" ht="12.75">
      <c r="A64" s="11"/>
      <c r="B64" s="210" t="s">
        <v>139</v>
      </c>
      <c r="C64" s="211"/>
      <c r="D64" s="211"/>
      <c r="E64" s="211"/>
      <c r="F64" s="211"/>
      <c r="G64" s="211"/>
      <c r="H64" s="211"/>
      <c r="I64" s="211"/>
      <c r="J64" s="211"/>
      <c r="K64" s="211"/>
      <c r="L64" s="211"/>
      <c r="M64" s="211"/>
      <c r="N64" s="211"/>
      <c r="O64" s="211"/>
      <c r="P64" s="211"/>
      <c r="Q64" s="211"/>
    </row>
    <row r="65" ht="12.75">
      <c r="A65" s="13"/>
    </row>
    <row r="66" spans="1:2" ht="12.75">
      <c r="A66" s="11" t="s">
        <v>46</v>
      </c>
      <c r="B66" s="4" t="s">
        <v>78</v>
      </c>
    </row>
    <row r="67" spans="1:17" ht="12.75">
      <c r="A67" s="13"/>
      <c r="B67" s="216" t="s">
        <v>127</v>
      </c>
      <c r="C67" s="216"/>
      <c r="D67" s="216"/>
      <c r="E67" s="216"/>
      <c r="F67" s="216"/>
      <c r="G67" s="216"/>
      <c r="H67" s="216"/>
      <c r="I67" s="216"/>
      <c r="J67" s="216"/>
      <c r="K67" s="216"/>
      <c r="L67" s="216"/>
      <c r="M67" s="216"/>
      <c r="N67" s="216"/>
      <c r="O67" s="216"/>
      <c r="P67" s="216"/>
      <c r="Q67" s="216"/>
    </row>
    <row r="68" spans="1:17" ht="12.75">
      <c r="A68" s="13"/>
      <c r="B68" s="216"/>
      <c r="C68" s="216"/>
      <c r="D68" s="216"/>
      <c r="E68" s="216"/>
      <c r="F68" s="216"/>
      <c r="G68" s="216"/>
      <c r="H68" s="216"/>
      <c r="I68" s="216"/>
      <c r="J68" s="216"/>
      <c r="K68" s="216"/>
      <c r="L68" s="216"/>
      <c r="M68" s="216"/>
      <c r="N68" s="216"/>
      <c r="O68" s="216"/>
      <c r="P68" s="216"/>
      <c r="Q68" s="216"/>
    </row>
    <row r="69" ht="12.75" customHeight="1">
      <c r="A69" s="13"/>
    </row>
    <row r="70" spans="1:2" ht="12.75">
      <c r="A70" s="11" t="s">
        <v>47</v>
      </c>
      <c r="B70" s="4" t="s">
        <v>79</v>
      </c>
    </row>
    <row r="71" spans="1:17" ht="12.75">
      <c r="A71" s="13"/>
      <c r="B71" s="200" t="s">
        <v>270</v>
      </c>
      <c r="C71" s="200"/>
      <c r="D71" s="200"/>
      <c r="E71" s="200"/>
      <c r="F71" s="200"/>
      <c r="G71" s="200"/>
      <c r="H71" s="200"/>
      <c r="I71" s="200"/>
      <c r="J71" s="200"/>
      <c r="K71" s="200"/>
      <c r="L71" s="200"/>
      <c r="M71" s="200"/>
      <c r="N71" s="200"/>
      <c r="O71" s="200"/>
      <c r="P71" s="200"/>
      <c r="Q71" s="200"/>
    </row>
    <row r="72" spans="1:17" ht="12.75">
      <c r="A72" s="13"/>
      <c r="B72" s="200"/>
      <c r="C72" s="200"/>
      <c r="D72" s="200"/>
      <c r="E72" s="200"/>
      <c r="F72" s="200"/>
      <c r="G72" s="200"/>
      <c r="H72" s="200"/>
      <c r="I72" s="200"/>
      <c r="J72" s="200"/>
      <c r="K72" s="200"/>
      <c r="L72" s="200"/>
      <c r="M72" s="200"/>
      <c r="N72" s="200"/>
      <c r="O72" s="200"/>
      <c r="P72" s="200"/>
      <c r="Q72" s="200"/>
    </row>
    <row r="73" spans="1:17" ht="12.75">
      <c r="A73" s="13"/>
      <c r="C73" s="32"/>
      <c r="D73" s="32"/>
      <c r="E73" s="32"/>
      <c r="F73" s="32"/>
      <c r="G73" s="32"/>
      <c r="H73" s="32"/>
      <c r="I73" s="32"/>
      <c r="J73" s="32"/>
      <c r="K73" s="32"/>
      <c r="L73" s="32"/>
      <c r="M73" s="32"/>
      <c r="N73" s="32"/>
      <c r="O73" s="32"/>
      <c r="P73" s="32"/>
      <c r="Q73" s="32"/>
    </row>
    <row r="74" spans="1:2" ht="12.75">
      <c r="A74" s="11" t="s">
        <v>48</v>
      </c>
      <c r="B74" s="4" t="s">
        <v>80</v>
      </c>
    </row>
    <row r="75" spans="1:2" ht="12.75">
      <c r="A75" s="13"/>
      <c r="B75" s="12" t="s">
        <v>81</v>
      </c>
    </row>
    <row r="76" ht="12.75">
      <c r="A76" s="13"/>
    </row>
    <row r="77" spans="1:2" ht="12.75">
      <c r="A77" s="11" t="s">
        <v>49</v>
      </c>
      <c r="B77" s="4" t="s">
        <v>50</v>
      </c>
    </row>
    <row r="78" spans="1:2" ht="12.75">
      <c r="A78" s="13"/>
      <c r="B78" s="12" t="s">
        <v>119</v>
      </c>
    </row>
    <row r="79" ht="12.75">
      <c r="A79" s="13"/>
    </row>
    <row r="80" spans="1:17" ht="12.75">
      <c r="A80" s="11" t="s">
        <v>51</v>
      </c>
      <c r="B80" s="4" t="s">
        <v>52</v>
      </c>
      <c r="Q80" s="13"/>
    </row>
    <row r="81" spans="1:17" ht="12.75">
      <c r="A81" s="11"/>
      <c r="B81" s="4"/>
      <c r="O81" s="81" t="s">
        <v>209</v>
      </c>
      <c r="Q81" s="81" t="s">
        <v>209</v>
      </c>
    </row>
    <row r="82" spans="1:29" s="23" customFormat="1" ht="12.75">
      <c r="A82" s="41"/>
      <c r="B82" s="60"/>
      <c r="O82" s="98" t="s">
        <v>260</v>
      </c>
      <c r="P82" s="58"/>
      <c r="Q82" s="99" t="s">
        <v>137</v>
      </c>
      <c r="R82" s="53"/>
      <c r="S82" s="53"/>
      <c r="T82" s="53"/>
      <c r="U82" s="53"/>
      <c r="V82" s="53"/>
      <c r="W82" s="53"/>
      <c r="X82" s="53"/>
      <c r="Y82" s="53"/>
      <c r="Z82" s="53"/>
      <c r="AA82" s="53"/>
      <c r="AB82" s="53"/>
      <c r="AC82" s="53"/>
    </row>
    <row r="83" spans="1:29" s="23" customFormat="1" ht="12.75">
      <c r="A83" s="41"/>
      <c r="B83" s="60"/>
      <c r="O83" s="98" t="s">
        <v>147</v>
      </c>
      <c r="P83" s="58"/>
      <c r="Q83" s="98" t="s">
        <v>147</v>
      </c>
      <c r="R83" s="53"/>
      <c r="S83" s="53"/>
      <c r="T83" s="53"/>
      <c r="U83" s="53"/>
      <c r="V83" s="53"/>
      <c r="W83" s="53"/>
      <c r="X83" s="53"/>
      <c r="Y83" s="53"/>
      <c r="Z83" s="53"/>
      <c r="AA83" s="53"/>
      <c r="AB83" s="53"/>
      <c r="AC83" s="53"/>
    </row>
    <row r="84" spans="1:29" s="23" customFormat="1" ht="12.75">
      <c r="A84" s="41"/>
      <c r="B84" s="60"/>
      <c r="O84" s="48"/>
      <c r="P84" s="58"/>
      <c r="R84" s="53"/>
      <c r="S84" s="53"/>
      <c r="T84" s="53"/>
      <c r="U84" s="53"/>
      <c r="V84" s="53"/>
      <c r="W84" s="53"/>
      <c r="X84" s="53"/>
      <c r="Y84" s="53"/>
      <c r="Z84" s="53"/>
      <c r="AA84" s="53"/>
      <c r="AB84" s="53"/>
      <c r="AC84" s="53"/>
    </row>
    <row r="85" spans="1:29" s="23" customFormat="1" ht="12.75">
      <c r="A85" s="48"/>
      <c r="B85" s="23" t="s">
        <v>104</v>
      </c>
      <c r="O85" s="47"/>
      <c r="P85" s="47"/>
      <c r="R85" s="53"/>
      <c r="S85" s="53"/>
      <c r="T85" s="53"/>
      <c r="U85" s="53"/>
      <c r="V85" s="53"/>
      <c r="W85" s="53"/>
      <c r="X85" s="53"/>
      <c r="Y85" s="53"/>
      <c r="Z85" s="53"/>
      <c r="AA85" s="53"/>
      <c r="AB85" s="53"/>
      <c r="AC85" s="53"/>
    </row>
    <row r="86" spans="1:29" s="23" customFormat="1" ht="13.5" thickBot="1">
      <c r="A86" s="48"/>
      <c r="C86" s="23" t="s">
        <v>105</v>
      </c>
      <c r="N86" s="122"/>
      <c r="O86" s="108">
        <v>156</v>
      </c>
      <c r="P86" s="61"/>
      <c r="Q86" s="108">
        <v>73</v>
      </c>
      <c r="R86" s="53"/>
      <c r="S86" s="53"/>
      <c r="T86" s="53"/>
      <c r="U86" s="53"/>
      <c r="V86" s="53"/>
      <c r="W86" s="53"/>
      <c r="X86" s="53"/>
      <c r="Y86" s="53"/>
      <c r="Z86" s="53"/>
      <c r="AA86" s="53"/>
      <c r="AB86" s="53"/>
      <c r="AC86" s="53"/>
    </row>
    <row r="87" spans="1:29" s="23" customFormat="1" ht="12.75">
      <c r="A87" s="48"/>
      <c r="O87" s="47"/>
      <c r="P87" s="47"/>
      <c r="Q87" s="47"/>
      <c r="R87" s="53"/>
      <c r="S87" s="53"/>
      <c r="T87" s="53"/>
      <c r="U87" s="53"/>
      <c r="V87" s="53"/>
      <c r="W87" s="53"/>
      <c r="X87" s="53"/>
      <c r="Y87" s="53"/>
      <c r="Z87" s="53"/>
      <c r="AA87" s="53"/>
      <c r="AB87" s="53"/>
      <c r="AC87" s="53"/>
    </row>
    <row r="88" spans="1:29" s="23" customFormat="1" ht="12.75">
      <c r="A88" s="41" t="s">
        <v>53</v>
      </c>
      <c r="B88" s="49" t="s">
        <v>54</v>
      </c>
      <c r="O88" s="47"/>
      <c r="P88" s="47"/>
      <c r="Q88" s="47"/>
      <c r="R88" s="53"/>
      <c r="S88" s="53"/>
      <c r="T88" s="53"/>
      <c r="U88" s="53"/>
      <c r="V88" s="53"/>
      <c r="W88" s="53"/>
      <c r="X88" s="53"/>
      <c r="Y88" s="53"/>
      <c r="Z88" s="53"/>
      <c r="AA88" s="53"/>
      <c r="AB88" s="53"/>
      <c r="AC88" s="53"/>
    </row>
    <row r="89" spans="1:29" s="23" customFormat="1" ht="12.75">
      <c r="A89" s="48"/>
      <c r="B89" s="23" t="s">
        <v>118</v>
      </c>
      <c r="O89" s="47"/>
      <c r="P89" s="47"/>
      <c r="Q89" s="47"/>
      <c r="R89" s="53"/>
      <c r="S89" s="53"/>
      <c r="T89" s="53"/>
      <c r="U89" s="53"/>
      <c r="V89" s="53"/>
      <c r="W89" s="53"/>
      <c r="X89" s="53"/>
      <c r="Y89" s="53"/>
      <c r="Z89" s="53"/>
      <c r="AA89" s="53"/>
      <c r="AB89" s="53"/>
      <c r="AC89" s="53"/>
    </row>
    <row r="90" spans="1:29" s="23" customFormat="1" ht="12.75">
      <c r="A90" s="48"/>
      <c r="O90" s="47"/>
      <c r="P90" s="47"/>
      <c r="Q90" s="47"/>
      <c r="R90" s="53"/>
      <c r="S90" s="53"/>
      <c r="T90" s="53"/>
      <c r="U90" s="53"/>
      <c r="V90" s="53"/>
      <c r="W90" s="53"/>
      <c r="X90" s="53"/>
      <c r="Y90" s="53"/>
      <c r="Z90" s="53"/>
      <c r="AA90" s="53"/>
      <c r="AB90" s="53"/>
      <c r="AC90" s="53"/>
    </row>
    <row r="91" spans="1:29" s="23" customFormat="1" ht="12.75">
      <c r="A91" s="41" t="s">
        <v>55</v>
      </c>
      <c r="B91" s="49" t="s">
        <v>56</v>
      </c>
      <c r="O91" s="58"/>
      <c r="P91" s="47"/>
      <c r="Q91" s="47"/>
      <c r="R91" s="53"/>
      <c r="S91" s="53"/>
      <c r="T91" s="53"/>
      <c r="U91" s="53"/>
      <c r="V91" s="53"/>
      <c r="W91" s="53"/>
      <c r="X91" s="53"/>
      <c r="Y91" s="53"/>
      <c r="Z91" s="53"/>
      <c r="AA91" s="53"/>
      <c r="AB91" s="53"/>
      <c r="AC91" s="53"/>
    </row>
    <row r="92" spans="1:29" s="23" customFormat="1" ht="12.75">
      <c r="A92" s="41"/>
      <c r="B92" s="49"/>
      <c r="O92" s="81" t="s">
        <v>209</v>
      </c>
      <c r="P92" s="47"/>
      <c r="Q92" s="81" t="s">
        <v>209</v>
      </c>
      <c r="R92" s="53"/>
      <c r="S92" s="53"/>
      <c r="T92" s="53"/>
      <c r="U92" s="53"/>
      <c r="V92" s="53"/>
      <c r="W92" s="53"/>
      <c r="X92" s="53"/>
      <c r="Y92" s="53"/>
      <c r="Z92" s="53"/>
      <c r="AA92" s="53"/>
      <c r="AB92" s="53"/>
      <c r="AC92" s="53"/>
    </row>
    <row r="93" spans="1:29" s="23" customFormat="1" ht="12.75">
      <c r="A93" s="48"/>
      <c r="M93" s="48"/>
      <c r="N93" s="48"/>
      <c r="O93" s="98" t="s">
        <v>260</v>
      </c>
      <c r="P93" s="48"/>
      <c r="Q93" s="99" t="s">
        <v>137</v>
      </c>
      <c r="R93" s="53"/>
      <c r="S93" s="53"/>
      <c r="T93" s="53"/>
      <c r="U93" s="53"/>
      <c r="V93" s="53"/>
      <c r="W93" s="53"/>
      <c r="X93" s="53"/>
      <c r="Y93" s="53"/>
      <c r="Z93" s="53"/>
      <c r="AA93" s="53"/>
      <c r="AB93" s="53"/>
      <c r="AC93" s="53"/>
    </row>
    <row r="94" spans="1:29" s="23" customFormat="1" ht="12.75">
      <c r="A94" s="48"/>
      <c r="M94" s="48"/>
      <c r="N94" s="48"/>
      <c r="O94" s="98" t="s">
        <v>147</v>
      </c>
      <c r="P94" s="48"/>
      <c r="Q94" s="98" t="s">
        <v>147</v>
      </c>
      <c r="R94" s="53"/>
      <c r="S94" s="53"/>
      <c r="T94" s="53"/>
      <c r="U94" s="53"/>
      <c r="V94" s="53"/>
      <c r="W94" s="53"/>
      <c r="X94" s="53"/>
      <c r="Y94" s="53"/>
      <c r="Z94" s="53"/>
      <c r="AA94" s="53"/>
      <c r="AB94" s="53"/>
      <c r="AC94" s="53"/>
    </row>
    <row r="95" spans="1:29" s="23" customFormat="1" ht="12.75">
      <c r="A95" s="48"/>
      <c r="M95" s="48"/>
      <c r="N95" s="48"/>
      <c r="O95" s="58"/>
      <c r="P95" s="58"/>
      <c r="Q95" s="47"/>
      <c r="R95" s="53"/>
      <c r="S95" s="53"/>
      <c r="T95" s="53"/>
      <c r="U95" s="53"/>
      <c r="V95" s="53"/>
      <c r="W95" s="53"/>
      <c r="X95" s="53"/>
      <c r="Y95" s="53"/>
      <c r="Z95" s="53"/>
      <c r="AA95" s="53"/>
      <c r="AB95" s="53"/>
      <c r="AC95" s="53"/>
    </row>
    <row r="96" spans="1:29" s="23" customFormat="1" ht="12.75">
      <c r="A96" s="48"/>
      <c r="B96" s="23" t="s">
        <v>124</v>
      </c>
      <c r="M96" s="48"/>
      <c r="N96" s="48"/>
      <c r="O96" s="50">
        <v>1338</v>
      </c>
      <c r="P96" s="47"/>
      <c r="Q96" s="51">
        <v>698</v>
      </c>
      <c r="R96" s="53"/>
      <c r="S96" s="53"/>
      <c r="T96" s="53"/>
      <c r="U96" s="53"/>
      <c r="V96" s="53"/>
      <c r="W96" s="53"/>
      <c r="X96" s="53"/>
      <c r="Y96" s="53"/>
      <c r="Z96" s="53"/>
      <c r="AA96" s="53"/>
      <c r="AB96" s="53"/>
      <c r="AC96" s="53"/>
    </row>
    <row r="97" spans="1:29" s="23" customFormat="1" ht="12.75">
      <c r="A97" s="48"/>
      <c r="B97" s="62" t="s">
        <v>184</v>
      </c>
      <c r="M97" s="61"/>
      <c r="N97" s="61"/>
      <c r="O97" s="65"/>
      <c r="P97" s="47"/>
      <c r="Q97" s="51"/>
      <c r="R97" s="53"/>
      <c r="S97" s="53"/>
      <c r="T97" s="53"/>
      <c r="U97" s="53"/>
      <c r="V97" s="53"/>
      <c r="W97" s="53"/>
      <c r="X97" s="53"/>
      <c r="Y97" s="53"/>
      <c r="Z97" s="53"/>
      <c r="AA97" s="53"/>
      <c r="AB97" s="53"/>
      <c r="AC97" s="53"/>
    </row>
    <row r="98" spans="1:29" s="23" customFormat="1" ht="12.75">
      <c r="A98" s="48"/>
      <c r="B98" s="62" t="s">
        <v>182</v>
      </c>
      <c r="M98" s="61"/>
      <c r="N98" s="61"/>
      <c r="O98" s="65">
        <v>6530</v>
      </c>
      <c r="P98" s="47"/>
      <c r="Q98" s="51">
        <v>5452</v>
      </c>
      <c r="R98" s="53"/>
      <c r="S98" s="53"/>
      <c r="T98" s="53"/>
      <c r="U98" s="53"/>
      <c r="V98" s="53"/>
      <c r="W98" s="53"/>
      <c r="X98" s="53"/>
      <c r="Y98" s="53"/>
      <c r="Z98" s="53"/>
      <c r="AA98" s="53"/>
      <c r="AB98" s="53"/>
      <c r="AC98" s="53"/>
    </row>
    <row r="99" spans="1:29" s="23" customFormat="1" ht="12.75">
      <c r="A99" s="48"/>
      <c r="B99" s="62" t="s">
        <v>183</v>
      </c>
      <c r="M99" s="61"/>
      <c r="N99" s="61"/>
      <c r="O99" s="65">
        <v>133</v>
      </c>
      <c r="P99" s="47"/>
      <c r="Q99" s="51">
        <v>129</v>
      </c>
      <c r="R99" s="53"/>
      <c r="S99" s="53"/>
      <c r="T99" s="53"/>
      <c r="U99" s="53"/>
      <c r="V99" s="53"/>
      <c r="W99" s="53"/>
      <c r="X99" s="53"/>
      <c r="Y99" s="53"/>
      <c r="Z99" s="53"/>
      <c r="AA99" s="53"/>
      <c r="AB99" s="53"/>
      <c r="AC99" s="53"/>
    </row>
    <row r="100" spans="1:29" s="23" customFormat="1" ht="13.5" thickBot="1">
      <c r="A100" s="48"/>
      <c r="B100" s="62"/>
      <c r="M100" s="61"/>
      <c r="N100" s="133"/>
      <c r="O100" s="55">
        <f>SUM(O96:O99)</f>
        <v>8001</v>
      </c>
      <c r="P100" s="47"/>
      <c r="Q100" s="55">
        <f>SUM(Q96:Q99)</f>
        <v>6279</v>
      </c>
      <c r="R100" s="53"/>
      <c r="S100" s="143"/>
      <c r="T100" s="143"/>
      <c r="U100" s="53"/>
      <c r="V100" s="53"/>
      <c r="W100" s="53"/>
      <c r="X100" s="53"/>
      <c r="Y100" s="53"/>
      <c r="Z100" s="53"/>
      <c r="AA100" s="53"/>
      <c r="AB100" s="53"/>
      <c r="AC100" s="53"/>
    </row>
    <row r="101" spans="15:29" s="23" customFormat="1" ht="12.75">
      <c r="O101" s="47"/>
      <c r="P101" s="47"/>
      <c r="Q101" s="47"/>
      <c r="R101" s="53"/>
      <c r="S101" s="53"/>
      <c r="T101" s="53"/>
      <c r="U101" s="53"/>
      <c r="V101" s="53"/>
      <c r="W101" s="53"/>
      <c r="X101" s="53"/>
      <c r="Y101" s="53"/>
      <c r="Z101" s="53"/>
      <c r="AA101" s="53"/>
      <c r="AB101" s="53"/>
      <c r="AC101" s="53"/>
    </row>
    <row r="102" spans="15:29" s="23" customFormat="1" ht="12.75">
      <c r="O102" s="47"/>
      <c r="P102" s="47"/>
      <c r="Q102" s="47"/>
      <c r="R102" s="53"/>
      <c r="S102" s="53"/>
      <c r="T102" s="53"/>
      <c r="U102" s="53"/>
      <c r="V102" s="53"/>
      <c r="W102" s="53"/>
      <c r="X102" s="53"/>
      <c r="Y102" s="53"/>
      <c r="Z102" s="53"/>
      <c r="AA102" s="53"/>
      <c r="AB102" s="53"/>
      <c r="AC102" s="53"/>
    </row>
    <row r="103" spans="1:17" ht="12.75">
      <c r="A103" s="11" t="s">
        <v>57</v>
      </c>
      <c r="B103" s="214" t="s">
        <v>90</v>
      </c>
      <c r="C103" s="215"/>
      <c r="D103" s="215"/>
      <c r="E103" s="215"/>
      <c r="F103" s="215"/>
      <c r="G103" s="215"/>
      <c r="H103" s="215"/>
      <c r="I103" s="215"/>
      <c r="J103" s="215"/>
      <c r="K103" s="215"/>
      <c r="L103" s="215"/>
      <c r="M103" s="215"/>
      <c r="N103" s="215"/>
      <c r="O103" s="215"/>
      <c r="P103" s="215"/>
      <c r="Q103" s="215"/>
    </row>
    <row r="104" spans="1:17" ht="12.75">
      <c r="A104" s="11"/>
      <c r="B104" s="215"/>
      <c r="C104" s="215"/>
      <c r="D104" s="215"/>
      <c r="E104" s="215"/>
      <c r="F104" s="215"/>
      <c r="G104" s="215"/>
      <c r="H104" s="215"/>
      <c r="I104" s="215"/>
      <c r="J104" s="215"/>
      <c r="K104" s="215"/>
      <c r="L104" s="215"/>
      <c r="M104" s="215"/>
      <c r="N104" s="215"/>
      <c r="O104" s="215"/>
      <c r="P104" s="215"/>
      <c r="Q104" s="215"/>
    </row>
    <row r="105" ht="12.75">
      <c r="A105" s="13"/>
    </row>
    <row r="106" spans="1:2" ht="12.75">
      <c r="A106" s="11" t="s">
        <v>58</v>
      </c>
      <c r="B106" s="4" t="s">
        <v>59</v>
      </c>
    </row>
    <row r="107" spans="1:17" ht="12.75" customHeight="1">
      <c r="A107" s="11"/>
      <c r="B107" s="182" t="s">
        <v>279</v>
      </c>
      <c r="C107" s="182"/>
      <c r="D107" s="182"/>
      <c r="E107" s="182"/>
      <c r="F107" s="182"/>
      <c r="G107" s="182"/>
      <c r="H107" s="182"/>
      <c r="I107" s="182"/>
      <c r="J107" s="182"/>
      <c r="K107" s="182"/>
      <c r="L107" s="182"/>
      <c r="M107" s="182"/>
      <c r="N107" s="182"/>
      <c r="O107" s="182"/>
      <c r="P107" s="182"/>
      <c r="Q107" s="182"/>
    </row>
    <row r="108" spans="1:17" ht="12.75" customHeight="1">
      <c r="A108" s="11"/>
      <c r="B108" s="182"/>
      <c r="C108" s="182"/>
      <c r="D108" s="182"/>
      <c r="E108" s="182"/>
      <c r="F108" s="182"/>
      <c r="G108" s="182"/>
      <c r="H108" s="182"/>
      <c r="I108" s="182"/>
      <c r="J108" s="182"/>
      <c r="K108" s="182"/>
      <c r="L108" s="182"/>
      <c r="M108" s="182"/>
      <c r="N108" s="182"/>
      <c r="O108" s="182"/>
      <c r="P108" s="182"/>
      <c r="Q108" s="182"/>
    </row>
    <row r="109" spans="1:17" ht="12.75" customHeight="1">
      <c r="A109" s="11"/>
      <c r="B109" s="182"/>
      <c r="C109" s="182"/>
      <c r="D109" s="182"/>
      <c r="E109" s="182"/>
      <c r="F109" s="182"/>
      <c r="G109" s="182"/>
      <c r="H109" s="182"/>
      <c r="I109" s="182"/>
      <c r="J109" s="182"/>
      <c r="K109" s="182"/>
      <c r="L109" s="182"/>
      <c r="M109" s="182"/>
      <c r="N109" s="182"/>
      <c r="O109" s="182"/>
      <c r="P109" s="182"/>
      <c r="Q109" s="182"/>
    </row>
    <row r="110" spans="1:17" ht="12.75" customHeight="1">
      <c r="A110" s="11"/>
      <c r="B110" s="182"/>
      <c r="C110" s="182"/>
      <c r="D110" s="182"/>
      <c r="E110" s="182"/>
      <c r="F110" s="182"/>
      <c r="G110" s="182"/>
      <c r="H110" s="182"/>
      <c r="I110" s="182"/>
      <c r="J110" s="182"/>
      <c r="K110" s="182"/>
      <c r="L110" s="182"/>
      <c r="M110" s="182"/>
      <c r="N110" s="182"/>
      <c r="O110" s="182"/>
      <c r="P110" s="182"/>
      <c r="Q110" s="182"/>
    </row>
    <row r="111" spans="1:17" ht="12.75" customHeight="1">
      <c r="A111" s="11"/>
      <c r="B111" s="182"/>
      <c r="C111" s="182"/>
      <c r="D111" s="182"/>
      <c r="E111" s="182"/>
      <c r="F111" s="182"/>
      <c r="G111" s="182"/>
      <c r="H111" s="182"/>
      <c r="I111" s="182"/>
      <c r="J111" s="182"/>
      <c r="K111" s="182"/>
      <c r="L111" s="182"/>
      <c r="M111" s="182"/>
      <c r="N111" s="182"/>
      <c r="O111" s="182"/>
      <c r="P111" s="182"/>
      <c r="Q111" s="182"/>
    </row>
    <row r="112" spans="1:17" ht="12.75" customHeight="1">
      <c r="A112" s="11"/>
      <c r="B112" s="156"/>
      <c r="C112" s="156"/>
      <c r="D112" s="156"/>
      <c r="E112" s="156"/>
      <c r="F112" s="156"/>
      <c r="G112" s="156"/>
      <c r="H112" s="156"/>
      <c r="I112" s="156"/>
      <c r="J112" s="156"/>
      <c r="K112" s="156"/>
      <c r="L112" s="156"/>
      <c r="M112" s="156"/>
      <c r="N112" s="156"/>
      <c r="O112" s="156"/>
      <c r="P112" s="156"/>
      <c r="Q112" s="156"/>
    </row>
    <row r="113" spans="1:17" ht="12.75" customHeight="1">
      <c r="A113" s="11"/>
      <c r="B113" s="182" t="s">
        <v>282</v>
      </c>
      <c r="C113" s="182"/>
      <c r="D113" s="182"/>
      <c r="E113" s="182"/>
      <c r="F113" s="182"/>
      <c r="G113" s="182"/>
      <c r="H113" s="182"/>
      <c r="I113" s="182"/>
      <c r="J113" s="182"/>
      <c r="K113" s="182"/>
      <c r="L113" s="182"/>
      <c r="M113" s="182"/>
      <c r="N113" s="182"/>
      <c r="O113" s="182"/>
      <c r="P113" s="182"/>
      <c r="Q113" s="182"/>
    </row>
    <row r="114" spans="1:17" ht="12.75" customHeight="1">
      <c r="A114" s="11"/>
      <c r="B114" s="182"/>
      <c r="C114" s="182"/>
      <c r="D114" s="182"/>
      <c r="E114" s="182"/>
      <c r="F114" s="182"/>
      <c r="G114" s="182"/>
      <c r="H114" s="182"/>
      <c r="I114" s="182"/>
      <c r="J114" s="182"/>
      <c r="K114" s="182"/>
      <c r="L114" s="182"/>
      <c r="M114" s="182"/>
      <c r="N114" s="182"/>
      <c r="O114" s="182"/>
      <c r="P114" s="182"/>
      <c r="Q114" s="182"/>
    </row>
    <row r="115" spans="1:17" ht="57.75" customHeight="1">
      <c r="A115" s="11"/>
      <c r="B115" s="182"/>
      <c r="C115" s="182"/>
      <c r="D115" s="182"/>
      <c r="E115" s="182"/>
      <c r="F115" s="182"/>
      <c r="G115" s="182"/>
      <c r="H115" s="182"/>
      <c r="I115" s="182"/>
      <c r="J115" s="182"/>
      <c r="K115" s="182"/>
      <c r="L115" s="182"/>
      <c r="M115" s="182"/>
      <c r="N115" s="182"/>
      <c r="O115" s="182"/>
      <c r="P115" s="182"/>
      <c r="Q115" s="182"/>
    </row>
    <row r="116" spans="1:29" s="23" customFormat="1" ht="12.75" customHeight="1">
      <c r="A116" s="41"/>
      <c r="B116" s="42"/>
      <c r="C116" s="42"/>
      <c r="D116" s="42"/>
      <c r="E116" s="42"/>
      <c r="F116" s="42"/>
      <c r="G116" s="42"/>
      <c r="H116" s="42"/>
      <c r="I116" s="42"/>
      <c r="J116" s="42"/>
      <c r="K116" s="42"/>
      <c r="L116" s="42"/>
      <c r="M116" s="42"/>
      <c r="N116" s="42"/>
      <c r="O116" s="42"/>
      <c r="P116" s="42"/>
      <c r="Q116" s="42"/>
      <c r="R116" s="53"/>
      <c r="S116" s="53"/>
      <c r="T116" s="53"/>
      <c r="U116" s="53"/>
      <c r="V116" s="53"/>
      <c r="W116" s="53"/>
      <c r="X116" s="53"/>
      <c r="Y116" s="53"/>
      <c r="Z116" s="53"/>
      <c r="AA116" s="53"/>
      <c r="AB116" s="53"/>
      <c r="AC116" s="53"/>
    </row>
    <row r="117" spans="1:24" ht="12.75">
      <c r="A117" s="11" t="s">
        <v>60</v>
      </c>
      <c r="B117" s="4" t="s">
        <v>61</v>
      </c>
      <c r="V117" s="29"/>
      <c r="W117" s="29"/>
      <c r="X117" s="29"/>
    </row>
    <row r="118" spans="1:24" ht="12.75" customHeight="1">
      <c r="A118" s="11"/>
      <c r="B118" s="182" t="s">
        <v>280</v>
      </c>
      <c r="C118" s="182"/>
      <c r="D118" s="182"/>
      <c r="E118" s="182"/>
      <c r="F118" s="182"/>
      <c r="G118" s="182"/>
      <c r="H118" s="182"/>
      <c r="I118" s="182"/>
      <c r="J118" s="182"/>
      <c r="K118" s="182"/>
      <c r="L118" s="182"/>
      <c r="M118" s="182"/>
      <c r="N118" s="182"/>
      <c r="O118" s="182"/>
      <c r="P118" s="182"/>
      <c r="Q118" s="182"/>
      <c r="V118" s="29"/>
      <c r="W118" s="29"/>
      <c r="X118" s="29"/>
    </row>
    <row r="119" spans="1:24" ht="12.75" customHeight="1">
      <c r="A119" s="11"/>
      <c r="B119" s="182"/>
      <c r="C119" s="182"/>
      <c r="D119" s="182"/>
      <c r="E119" s="182"/>
      <c r="F119" s="182"/>
      <c r="G119" s="182"/>
      <c r="H119" s="182"/>
      <c r="I119" s="182"/>
      <c r="J119" s="182"/>
      <c r="K119" s="182"/>
      <c r="L119" s="182"/>
      <c r="M119" s="182"/>
      <c r="N119" s="182"/>
      <c r="O119" s="182"/>
      <c r="P119" s="182"/>
      <c r="Q119" s="182"/>
      <c r="V119" s="29"/>
      <c r="W119" s="29"/>
      <c r="X119" s="29"/>
    </row>
    <row r="120" spans="1:24" ht="12.75" customHeight="1">
      <c r="A120" s="11"/>
      <c r="B120" s="182"/>
      <c r="C120" s="182"/>
      <c r="D120" s="182"/>
      <c r="E120" s="182"/>
      <c r="F120" s="182"/>
      <c r="G120" s="182"/>
      <c r="H120" s="182"/>
      <c r="I120" s="182"/>
      <c r="J120" s="182"/>
      <c r="K120" s="182"/>
      <c r="L120" s="182"/>
      <c r="M120" s="182"/>
      <c r="N120" s="182"/>
      <c r="O120" s="182"/>
      <c r="P120" s="182"/>
      <c r="Q120" s="182"/>
      <c r="V120" s="29"/>
      <c r="W120" s="29"/>
      <c r="X120" s="29"/>
    </row>
    <row r="121" spans="1:24" ht="12.75" customHeight="1">
      <c r="A121" s="11"/>
      <c r="B121" s="182"/>
      <c r="C121" s="182"/>
      <c r="D121" s="182"/>
      <c r="E121" s="182"/>
      <c r="F121" s="182"/>
      <c r="G121" s="182"/>
      <c r="H121" s="182"/>
      <c r="I121" s="182"/>
      <c r="J121" s="182"/>
      <c r="K121" s="182"/>
      <c r="L121" s="182"/>
      <c r="M121" s="182"/>
      <c r="N121" s="182"/>
      <c r="O121" s="182"/>
      <c r="P121" s="182"/>
      <c r="Q121" s="182"/>
      <c r="V121" s="29"/>
      <c r="W121" s="29"/>
      <c r="X121" s="29"/>
    </row>
    <row r="122" spans="1:24" ht="12.75" customHeight="1">
      <c r="A122" s="11"/>
      <c r="B122" s="182"/>
      <c r="C122" s="182"/>
      <c r="D122" s="182"/>
      <c r="E122" s="182"/>
      <c r="F122" s="182"/>
      <c r="G122" s="182"/>
      <c r="H122" s="182"/>
      <c r="I122" s="182"/>
      <c r="J122" s="182"/>
      <c r="K122" s="182"/>
      <c r="L122" s="182"/>
      <c r="M122" s="182"/>
      <c r="N122" s="182"/>
      <c r="O122" s="182"/>
      <c r="P122" s="182"/>
      <c r="Q122" s="182"/>
      <c r="V122" s="29"/>
      <c r="W122" s="29"/>
      <c r="X122" s="29"/>
    </row>
    <row r="123" spans="1:24" ht="12.75" customHeight="1">
      <c r="A123" s="11"/>
      <c r="B123" s="182"/>
      <c r="C123" s="182"/>
      <c r="D123" s="182"/>
      <c r="E123" s="182"/>
      <c r="F123" s="182"/>
      <c r="G123" s="182"/>
      <c r="H123" s="182"/>
      <c r="I123" s="182"/>
      <c r="J123" s="182"/>
      <c r="K123" s="182"/>
      <c r="L123" s="182"/>
      <c r="M123" s="182"/>
      <c r="N123" s="182"/>
      <c r="O123" s="182"/>
      <c r="P123" s="182"/>
      <c r="Q123" s="182"/>
      <c r="V123" s="29"/>
      <c r="W123" s="29"/>
      <c r="X123" s="29"/>
    </row>
    <row r="124" spans="1:24" ht="12.75" customHeight="1">
      <c r="A124" s="11"/>
      <c r="B124" s="156"/>
      <c r="C124" s="156"/>
      <c r="D124" s="156"/>
      <c r="E124" s="156"/>
      <c r="F124" s="156"/>
      <c r="G124" s="156"/>
      <c r="H124" s="156"/>
      <c r="I124" s="156"/>
      <c r="J124" s="156"/>
      <c r="K124" s="156"/>
      <c r="L124" s="156"/>
      <c r="M124" s="156"/>
      <c r="N124" s="156"/>
      <c r="O124" s="156"/>
      <c r="P124" s="156"/>
      <c r="Q124" s="156"/>
      <c r="V124" s="29"/>
      <c r="W124" s="29"/>
      <c r="X124" s="29"/>
    </row>
    <row r="125" spans="1:6" ht="12.75" customHeight="1">
      <c r="A125" s="11" t="s">
        <v>62</v>
      </c>
      <c r="B125" s="4" t="s">
        <v>63</v>
      </c>
      <c r="F125" s="12" t="s">
        <v>128</v>
      </c>
    </row>
    <row r="126" spans="1:17" ht="12.75" customHeight="1">
      <c r="A126" s="13"/>
      <c r="B126" s="217" t="s">
        <v>245</v>
      </c>
      <c r="C126" s="217"/>
      <c r="D126" s="217"/>
      <c r="E126" s="217"/>
      <c r="F126" s="217"/>
      <c r="G126" s="217"/>
      <c r="H126" s="217"/>
      <c r="I126" s="217"/>
      <c r="J126" s="217"/>
      <c r="K126" s="217"/>
      <c r="L126" s="217"/>
      <c r="M126" s="217"/>
      <c r="N126" s="217"/>
      <c r="O126" s="217"/>
      <c r="P126" s="217"/>
      <c r="Q126" s="217"/>
    </row>
    <row r="127" spans="1:17" ht="12.75" customHeight="1">
      <c r="A127" s="13"/>
      <c r="B127" s="217"/>
      <c r="C127" s="217"/>
      <c r="D127" s="217"/>
      <c r="E127" s="217"/>
      <c r="F127" s="217"/>
      <c r="G127" s="217"/>
      <c r="H127" s="217"/>
      <c r="I127" s="217"/>
      <c r="J127" s="217"/>
      <c r="K127" s="217"/>
      <c r="L127" s="217"/>
      <c r="M127" s="217"/>
      <c r="N127" s="217"/>
      <c r="O127" s="217"/>
      <c r="P127" s="217"/>
      <c r="Q127" s="217"/>
    </row>
    <row r="128" spans="1:17" ht="12.75" customHeight="1">
      <c r="A128" s="13"/>
      <c r="B128" s="217"/>
      <c r="C128" s="217"/>
      <c r="D128" s="217"/>
      <c r="E128" s="217"/>
      <c r="F128" s="217"/>
      <c r="G128" s="217"/>
      <c r="H128" s="217"/>
      <c r="I128" s="217"/>
      <c r="J128" s="217"/>
      <c r="K128" s="217"/>
      <c r="L128" s="217"/>
      <c r="M128" s="217"/>
      <c r="N128" s="217"/>
      <c r="O128" s="217"/>
      <c r="P128" s="217"/>
      <c r="Q128" s="217"/>
    </row>
    <row r="129" spans="1:17" ht="12.75" customHeight="1">
      <c r="A129" s="13"/>
      <c r="B129" s="73"/>
      <c r="C129" s="73"/>
      <c r="D129" s="73"/>
      <c r="E129" s="73"/>
      <c r="F129" s="73"/>
      <c r="G129" s="73"/>
      <c r="H129" s="73"/>
      <c r="I129" s="73"/>
      <c r="J129" s="73"/>
      <c r="K129" s="73"/>
      <c r="L129" s="73"/>
      <c r="M129" s="73"/>
      <c r="N129" s="73"/>
      <c r="O129" s="73"/>
      <c r="P129" s="73"/>
      <c r="Q129" s="73"/>
    </row>
    <row r="130" spans="1:17" ht="12.75" customHeight="1">
      <c r="A130" s="13"/>
      <c r="B130" s="217" t="s">
        <v>0</v>
      </c>
      <c r="C130" s="217"/>
      <c r="D130" s="217"/>
      <c r="E130" s="217"/>
      <c r="F130" s="217"/>
      <c r="G130" s="217"/>
      <c r="H130" s="217"/>
      <c r="I130" s="217"/>
      <c r="J130" s="217"/>
      <c r="K130" s="217"/>
      <c r="L130" s="217"/>
      <c r="M130" s="217"/>
      <c r="N130" s="217"/>
      <c r="O130" s="217"/>
      <c r="P130" s="217"/>
      <c r="Q130" s="217"/>
    </row>
    <row r="131" spans="1:17" ht="12.75" customHeight="1">
      <c r="A131" s="13"/>
      <c r="B131" s="217"/>
      <c r="C131" s="217"/>
      <c r="D131" s="217"/>
      <c r="E131" s="217"/>
      <c r="F131" s="217"/>
      <c r="G131" s="217"/>
      <c r="H131" s="217"/>
      <c r="I131" s="217"/>
      <c r="J131" s="217"/>
      <c r="K131" s="217"/>
      <c r="L131" s="217"/>
      <c r="M131" s="217"/>
      <c r="N131" s="217"/>
      <c r="O131" s="217"/>
      <c r="P131" s="217"/>
      <c r="Q131" s="217"/>
    </row>
    <row r="132" spans="1:17" ht="12.75" customHeight="1">
      <c r="A132" s="13"/>
      <c r="B132" s="217"/>
      <c r="C132" s="217"/>
      <c r="D132" s="217"/>
      <c r="E132" s="217"/>
      <c r="F132" s="217"/>
      <c r="G132" s="217"/>
      <c r="H132" s="217"/>
      <c r="I132" s="217"/>
      <c r="J132" s="217"/>
      <c r="K132" s="217"/>
      <c r="L132" s="217"/>
      <c r="M132" s="217"/>
      <c r="N132" s="217"/>
      <c r="O132" s="217"/>
      <c r="P132" s="217"/>
      <c r="Q132" s="217"/>
    </row>
    <row r="133" spans="1:17" ht="12.75" customHeight="1">
      <c r="A133" s="13"/>
      <c r="B133" s="217"/>
      <c r="C133" s="217"/>
      <c r="D133" s="217"/>
      <c r="E133" s="217"/>
      <c r="F133" s="217"/>
      <c r="G133" s="217"/>
      <c r="H133" s="217"/>
      <c r="I133" s="217"/>
      <c r="J133" s="217"/>
      <c r="K133" s="217"/>
      <c r="L133" s="217"/>
      <c r="M133" s="217"/>
      <c r="N133" s="217"/>
      <c r="O133" s="217"/>
      <c r="P133" s="217"/>
      <c r="Q133" s="217"/>
    </row>
    <row r="134" spans="1:17" ht="12.75" customHeight="1">
      <c r="A134" s="13"/>
      <c r="B134" s="157"/>
      <c r="C134" s="157"/>
      <c r="D134" s="157"/>
      <c r="E134" s="157"/>
      <c r="F134" s="157"/>
      <c r="G134" s="157"/>
      <c r="H134" s="157"/>
      <c r="I134" s="157"/>
      <c r="J134" s="157"/>
      <c r="K134" s="157"/>
      <c r="L134" s="157"/>
      <c r="M134" s="157"/>
      <c r="N134" s="157"/>
      <c r="O134" s="157"/>
      <c r="P134" s="157"/>
      <c r="Q134" s="157"/>
    </row>
    <row r="135" spans="1:17" ht="12.75">
      <c r="A135" s="13"/>
      <c r="B135" s="217" t="s">
        <v>278</v>
      </c>
      <c r="C135" s="217"/>
      <c r="D135" s="217"/>
      <c r="E135" s="217"/>
      <c r="F135" s="217"/>
      <c r="G135" s="217"/>
      <c r="H135" s="217"/>
      <c r="I135" s="217"/>
      <c r="J135" s="217"/>
      <c r="K135" s="217"/>
      <c r="L135" s="217"/>
      <c r="M135" s="217"/>
      <c r="N135" s="217"/>
      <c r="O135" s="217"/>
      <c r="P135" s="217"/>
      <c r="Q135" s="217"/>
    </row>
    <row r="136" spans="1:17" ht="12.75">
      <c r="A136" s="13"/>
      <c r="B136" s="217"/>
      <c r="C136" s="217"/>
      <c r="D136" s="217"/>
      <c r="E136" s="217"/>
      <c r="F136" s="217"/>
      <c r="G136" s="217"/>
      <c r="H136" s="217"/>
      <c r="I136" s="217"/>
      <c r="J136" s="217"/>
      <c r="K136" s="217"/>
      <c r="L136" s="217"/>
      <c r="M136" s="217"/>
      <c r="N136" s="217"/>
      <c r="O136" s="217"/>
      <c r="P136" s="217"/>
      <c r="Q136" s="217"/>
    </row>
    <row r="137" spans="1:17" ht="12.75">
      <c r="A137" s="13"/>
      <c r="B137" s="217"/>
      <c r="C137" s="217"/>
      <c r="D137" s="217"/>
      <c r="E137" s="217"/>
      <c r="F137" s="217"/>
      <c r="G137" s="217"/>
      <c r="H137" s="217"/>
      <c r="I137" s="217"/>
      <c r="J137" s="217"/>
      <c r="K137" s="217"/>
      <c r="L137" s="217"/>
      <c r="M137" s="217"/>
      <c r="N137" s="217"/>
      <c r="O137" s="217"/>
      <c r="P137" s="217"/>
      <c r="Q137" s="217"/>
    </row>
    <row r="138" spans="1:17" ht="12.75">
      <c r="A138" s="13"/>
      <c r="B138" s="73"/>
      <c r="C138" s="72"/>
      <c r="D138" s="72"/>
      <c r="E138" s="72"/>
      <c r="F138" s="72"/>
      <c r="G138" s="72"/>
      <c r="H138" s="72"/>
      <c r="I138" s="72"/>
      <c r="J138" s="72"/>
      <c r="K138" s="72"/>
      <c r="L138" s="72"/>
      <c r="M138" s="72"/>
      <c r="N138" s="72"/>
      <c r="O138" s="72"/>
      <c r="P138" s="72"/>
      <c r="Q138" s="72"/>
    </row>
    <row r="139" spans="1:2" ht="12.75">
      <c r="A139" s="11" t="s">
        <v>64</v>
      </c>
      <c r="B139" s="4" t="s">
        <v>65</v>
      </c>
    </row>
    <row r="140" spans="1:17" ht="12.75">
      <c r="A140" s="11"/>
      <c r="B140" s="201" t="s">
        <v>226</v>
      </c>
      <c r="C140" s="201"/>
      <c r="D140" s="201"/>
      <c r="E140" s="201"/>
      <c r="F140" s="201"/>
      <c r="G140" s="201"/>
      <c r="H140" s="201"/>
      <c r="I140" s="201"/>
      <c r="J140" s="201"/>
      <c r="K140" s="201"/>
      <c r="L140" s="201"/>
      <c r="M140" s="201"/>
      <c r="N140" s="201"/>
      <c r="O140" s="201"/>
      <c r="P140" s="201"/>
      <c r="Q140" s="201"/>
    </row>
    <row r="141" spans="1:17" ht="12.75" hidden="1">
      <c r="A141" s="11"/>
      <c r="B141" s="201"/>
      <c r="C141" s="201"/>
      <c r="D141" s="201"/>
      <c r="E141" s="201"/>
      <c r="F141" s="201"/>
      <c r="G141" s="201"/>
      <c r="H141" s="201"/>
      <c r="I141" s="201"/>
      <c r="J141" s="201"/>
      <c r="K141" s="201"/>
      <c r="L141" s="201"/>
      <c r="M141" s="201"/>
      <c r="N141" s="201"/>
      <c r="O141" s="201"/>
      <c r="P141" s="201"/>
      <c r="Q141" s="201"/>
    </row>
    <row r="142" ht="12.75">
      <c r="A142" s="13"/>
    </row>
    <row r="143" spans="1:2" ht="12.75">
      <c r="A143" s="11" t="s">
        <v>66</v>
      </c>
      <c r="B143" s="4" t="s">
        <v>9</v>
      </c>
    </row>
    <row r="144" spans="1:17" ht="12.75">
      <c r="A144" s="11"/>
      <c r="B144" s="4"/>
      <c r="J144" s="178" t="s">
        <v>3</v>
      </c>
      <c r="K144" s="178"/>
      <c r="L144" s="178"/>
      <c r="M144" s="1"/>
      <c r="N144" s="1"/>
      <c r="O144" s="178" t="s">
        <v>4</v>
      </c>
      <c r="P144" s="178"/>
      <c r="Q144" s="178"/>
    </row>
    <row r="145" spans="1:17" ht="38.25" customHeight="1">
      <c r="A145" s="11"/>
      <c r="B145" s="49"/>
      <c r="C145" s="23"/>
      <c r="D145" s="23"/>
      <c r="E145" s="23"/>
      <c r="F145" s="23"/>
      <c r="G145" s="23"/>
      <c r="H145" s="23"/>
      <c r="I145" s="23"/>
      <c r="J145" s="104" t="s">
        <v>5</v>
      </c>
      <c r="K145" s="1"/>
      <c r="L145" s="104" t="s">
        <v>180</v>
      </c>
      <c r="M145" s="1"/>
      <c r="N145" s="189" t="s">
        <v>6</v>
      </c>
      <c r="O145" s="189"/>
      <c r="P145" s="1"/>
      <c r="Q145" s="104" t="s">
        <v>181</v>
      </c>
    </row>
    <row r="146" spans="1:17" ht="12.75">
      <c r="A146" s="11"/>
      <c r="B146" s="49"/>
      <c r="C146" s="23"/>
      <c r="D146" s="23"/>
      <c r="E146" s="23"/>
      <c r="F146" s="23"/>
      <c r="G146" s="23"/>
      <c r="H146" s="23"/>
      <c r="I146" s="23"/>
      <c r="J146" s="82" t="s">
        <v>260</v>
      </c>
      <c r="K146" s="82"/>
      <c r="L146" s="82" t="s">
        <v>261</v>
      </c>
      <c r="M146" s="82"/>
      <c r="N146" s="82"/>
      <c r="O146" s="82" t="str">
        <f>+J146</f>
        <v>30.9.2006</v>
      </c>
      <c r="P146" s="82"/>
      <c r="Q146" s="82" t="str">
        <f>+L146</f>
        <v>30.9.2005</v>
      </c>
    </row>
    <row r="147" spans="1:17" ht="12.75">
      <c r="A147" s="11"/>
      <c r="B147" s="49"/>
      <c r="C147" s="23"/>
      <c r="D147" s="23"/>
      <c r="E147" s="23"/>
      <c r="F147" s="23"/>
      <c r="G147" s="23"/>
      <c r="H147" s="23"/>
      <c r="I147" s="23"/>
      <c r="J147" s="98" t="s">
        <v>147</v>
      </c>
      <c r="K147" s="23"/>
      <c r="L147" s="98" t="s">
        <v>147</v>
      </c>
      <c r="M147" s="23"/>
      <c r="N147" s="23"/>
      <c r="O147" s="98" t="s">
        <v>147</v>
      </c>
      <c r="P147" s="98"/>
      <c r="Q147" s="98" t="s">
        <v>147</v>
      </c>
    </row>
    <row r="148" spans="1:16" ht="12.75">
      <c r="A148" s="11"/>
      <c r="C148" s="23"/>
      <c r="D148" s="23"/>
      <c r="E148" s="23"/>
      <c r="F148" s="23"/>
      <c r="G148" s="23"/>
      <c r="H148" s="23"/>
      <c r="I148" s="23"/>
      <c r="J148" s="48"/>
      <c r="K148" s="23"/>
      <c r="L148" s="23"/>
      <c r="M148" s="23"/>
      <c r="N148" s="23"/>
      <c r="O148" s="48"/>
      <c r="P148" s="23"/>
    </row>
    <row r="149" spans="1:16" ht="12.75">
      <c r="A149" s="11"/>
      <c r="B149" s="23" t="s">
        <v>9</v>
      </c>
      <c r="C149" s="23"/>
      <c r="D149" s="23"/>
      <c r="E149" s="23"/>
      <c r="F149" s="23"/>
      <c r="G149" s="23"/>
      <c r="H149" s="23"/>
      <c r="I149" s="23"/>
      <c r="J149" s="48"/>
      <c r="K149" s="23"/>
      <c r="L149" s="23"/>
      <c r="M149" s="23"/>
      <c r="N149" s="23"/>
      <c r="O149" s="48"/>
      <c r="P149" s="23"/>
    </row>
    <row r="150" spans="1:19" ht="12.75">
      <c r="A150" s="11"/>
      <c r="B150" s="23" t="s">
        <v>275</v>
      </c>
      <c r="C150" s="23"/>
      <c r="D150" s="23"/>
      <c r="E150" s="23"/>
      <c r="F150" s="23"/>
      <c r="G150" s="23"/>
      <c r="H150" s="23"/>
      <c r="I150" s="23"/>
      <c r="J150" s="70">
        <v>825</v>
      </c>
      <c r="K150" s="53"/>
      <c r="L150" s="53">
        <v>233</v>
      </c>
      <c r="M150" s="53"/>
      <c r="N150" s="53"/>
      <c r="O150" s="70">
        <v>1435</v>
      </c>
      <c r="P150" s="70"/>
      <c r="Q150" s="22">
        <v>963</v>
      </c>
      <c r="S150" s="39"/>
    </row>
    <row r="151" spans="1:19" ht="12.75">
      <c r="A151" s="11"/>
      <c r="B151" s="23" t="s">
        <v>276</v>
      </c>
      <c r="C151" s="23"/>
      <c r="D151" s="23"/>
      <c r="E151" s="23"/>
      <c r="F151" s="23"/>
      <c r="G151" s="23"/>
      <c r="H151" s="23"/>
      <c r="I151" s="23"/>
      <c r="J151" s="70">
        <v>-438</v>
      </c>
      <c r="K151" s="53"/>
      <c r="L151" s="150">
        <v>0</v>
      </c>
      <c r="M151" s="53"/>
      <c r="N151" s="53"/>
      <c r="O151" s="70">
        <v>-430</v>
      </c>
      <c r="P151" s="70"/>
      <c r="Q151" s="155">
        <v>0</v>
      </c>
      <c r="S151" s="39"/>
    </row>
    <row r="152" spans="1:19" ht="13.5" thickBot="1">
      <c r="A152" s="11"/>
      <c r="B152" s="23"/>
      <c r="C152" s="23"/>
      <c r="D152" s="23"/>
      <c r="E152" s="23"/>
      <c r="F152" s="23"/>
      <c r="G152" s="23"/>
      <c r="H152" s="23"/>
      <c r="I152" s="23"/>
      <c r="J152" s="154">
        <f>SUM(J150:J151)</f>
        <v>387</v>
      </c>
      <c r="K152" s="53"/>
      <c r="L152" s="154">
        <f>SUM(L150:L151)</f>
        <v>233</v>
      </c>
      <c r="M152" s="53"/>
      <c r="N152" s="53"/>
      <c r="O152" s="154">
        <f>SUM(O150:O151)</f>
        <v>1005</v>
      </c>
      <c r="P152" s="70"/>
      <c r="Q152" s="154">
        <f>SUM(Q150:Q151)</f>
        <v>963</v>
      </c>
      <c r="S152" s="39"/>
    </row>
    <row r="153" spans="1:19" ht="12.75">
      <c r="A153" s="11"/>
      <c r="B153" s="23"/>
      <c r="C153" s="23"/>
      <c r="D153" s="23"/>
      <c r="E153" s="23"/>
      <c r="F153" s="23"/>
      <c r="G153" s="23"/>
      <c r="H153" s="23"/>
      <c r="I153" s="23"/>
      <c r="J153" s="70"/>
      <c r="K153" s="23"/>
      <c r="L153" s="53"/>
      <c r="M153" s="23"/>
      <c r="N153" s="53"/>
      <c r="O153" s="70"/>
      <c r="P153" s="70"/>
      <c r="Q153" s="22"/>
      <c r="S153" s="39"/>
    </row>
    <row r="154" spans="1:17" ht="12.75">
      <c r="A154" s="13"/>
      <c r="B154" s="193" t="s">
        <v>281</v>
      </c>
      <c r="C154" s="193"/>
      <c r="D154" s="193"/>
      <c r="E154" s="193"/>
      <c r="F154" s="193"/>
      <c r="G154" s="193"/>
      <c r="H154" s="193"/>
      <c r="I154" s="193"/>
      <c r="J154" s="193"/>
      <c r="K154" s="193"/>
      <c r="L154" s="193"/>
      <c r="M154" s="193"/>
      <c r="N154" s="193"/>
      <c r="O154" s="193"/>
      <c r="P154" s="193"/>
      <c r="Q154" s="193"/>
    </row>
    <row r="155" spans="1:17" ht="12.75">
      <c r="A155" s="13"/>
      <c r="B155" s="193"/>
      <c r="C155" s="193"/>
      <c r="D155" s="193"/>
      <c r="E155" s="193"/>
      <c r="F155" s="193"/>
      <c r="G155" s="193"/>
      <c r="H155" s="193"/>
      <c r="I155" s="193"/>
      <c r="J155" s="193"/>
      <c r="K155" s="193"/>
      <c r="L155" s="193"/>
      <c r="M155" s="193"/>
      <c r="N155" s="193"/>
      <c r="O155" s="193"/>
      <c r="P155" s="193"/>
      <c r="Q155" s="193"/>
    </row>
    <row r="156" spans="1:17" ht="12.75">
      <c r="A156" s="13"/>
      <c r="B156" s="23"/>
      <c r="C156" s="23"/>
      <c r="D156" s="23"/>
      <c r="E156" s="23"/>
      <c r="F156" s="23"/>
      <c r="G156" s="23"/>
      <c r="H156" s="23"/>
      <c r="I156" s="23"/>
      <c r="J156" s="23"/>
      <c r="K156" s="23"/>
      <c r="L156" s="23"/>
      <c r="M156" s="23"/>
      <c r="N156" s="23"/>
      <c r="O156" s="23"/>
      <c r="P156" s="23"/>
      <c r="Q156" s="23"/>
    </row>
    <row r="157" spans="1:17" ht="12.75">
      <c r="A157" s="11" t="s">
        <v>67</v>
      </c>
      <c r="B157" s="49" t="s">
        <v>107</v>
      </c>
      <c r="C157" s="23"/>
      <c r="D157" s="23"/>
      <c r="E157" s="23"/>
      <c r="F157" s="23"/>
      <c r="G157" s="23"/>
      <c r="H157" s="23"/>
      <c r="I157" s="23"/>
      <c r="J157" s="23"/>
      <c r="K157" s="23"/>
      <c r="L157" s="23"/>
      <c r="M157" s="23"/>
      <c r="N157" s="23"/>
      <c r="O157" s="23"/>
      <c r="P157" s="23"/>
      <c r="Q157" s="23"/>
    </row>
    <row r="158" spans="1:17" ht="12.75">
      <c r="A158" s="13"/>
      <c r="B158" s="52" t="s">
        <v>108</v>
      </c>
      <c r="C158" s="52"/>
      <c r="D158" s="52"/>
      <c r="E158" s="52"/>
      <c r="F158" s="52"/>
      <c r="G158" s="52"/>
      <c r="H158" s="52"/>
      <c r="I158" s="52"/>
      <c r="J158" s="52"/>
      <c r="K158" s="52"/>
      <c r="L158" s="52"/>
      <c r="M158" s="52"/>
      <c r="N158" s="52"/>
      <c r="O158" s="52"/>
      <c r="P158" s="52"/>
      <c r="Q158" s="52"/>
    </row>
    <row r="159" ht="12.75">
      <c r="A159" s="13"/>
    </row>
    <row r="160" spans="1:2" ht="12.75">
      <c r="A160" s="11" t="s">
        <v>68</v>
      </c>
      <c r="B160" s="4" t="s">
        <v>69</v>
      </c>
    </row>
    <row r="161" spans="1:17" ht="12.75">
      <c r="A161" s="13"/>
      <c r="B161" s="212" t="s">
        <v>91</v>
      </c>
      <c r="C161" s="212"/>
      <c r="D161" s="212"/>
      <c r="E161" s="212"/>
      <c r="F161" s="212"/>
      <c r="G161" s="212"/>
      <c r="H161" s="212"/>
      <c r="I161" s="212"/>
      <c r="J161" s="212"/>
      <c r="K161" s="212"/>
      <c r="L161" s="212"/>
      <c r="M161" s="212"/>
      <c r="N161" s="212"/>
      <c r="O161" s="212"/>
      <c r="P161" s="212"/>
      <c r="Q161" s="212"/>
    </row>
    <row r="162" spans="1:17" ht="12.75">
      <c r="A162" s="13"/>
      <c r="B162" s="15"/>
      <c r="C162" s="15"/>
      <c r="D162" s="15"/>
      <c r="E162" s="15"/>
      <c r="F162" s="15"/>
      <c r="G162" s="15"/>
      <c r="H162" s="15"/>
      <c r="I162" s="15"/>
      <c r="J162" s="15"/>
      <c r="K162" s="15"/>
      <c r="L162" s="15"/>
      <c r="M162" s="15"/>
      <c r="N162" s="15"/>
      <c r="O162" s="15"/>
      <c r="P162" s="15"/>
      <c r="Q162" s="15"/>
    </row>
    <row r="163" spans="1:2" ht="12.75">
      <c r="A163" s="11" t="s">
        <v>70</v>
      </c>
      <c r="B163" s="4" t="s">
        <v>71</v>
      </c>
    </row>
    <row r="164" spans="1:29" s="23" customFormat="1" ht="12.75">
      <c r="A164" s="48"/>
      <c r="B164" s="52" t="s">
        <v>203</v>
      </c>
      <c r="C164" s="190" t="s">
        <v>204</v>
      </c>
      <c r="D164" s="190"/>
      <c r="E164" s="190"/>
      <c r="F164" s="190"/>
      <c r="G164" s="190"/>
      <c r="H164" s="190"/>
      <c r="I164" s="190"/>
      <c r="J164" s="190"/>
      <c r="K164" s="190"/>
      <c r="L164" s="190"/>
      <c r="M164" s="190"/>
      <c r="N164" s="190"/>
      <c r="O164" s="190"/>
      <c r="P164" s="190"/>
      <c r="Q164" s="190"/>
      <c r="R164" s="53"/>
      <c r="S164" s="53"/>
      <c r="T164" s="53"/>
      <c r="U164" s="53"/>
      <c r="V164" s="53"/>
      <c r="W164" s="53"/>
      <c r="X164" s="53"/>
      <c r="Y164" s="53"/>
      <c r="Z164" s="53"/>
      <c r="AA164" s="53"/>
      <c r="AB164" s="53"/>
      <c r="AC164" s="53"/>
    </row>
    <row r="165" spans="1:29" s="23" customFormat="1" ht="12.75">
      <c r="A165" s="48"/>
      <c r="B165" s="52"/>
      <c r="C165" s="105"/>
      <c r="D165" s="105"/>
      <c r="E165" s="105"/>
      <c r="F165" s="105"/>
      <c r="G165" s="105"/>
      <c r="H165" s="105"/>
      <c r="I165" s="105"/>
      <c r="J165" s="105"/>
      <c r="K165" s="105"/>
      <c r="L165" s="105"/>
      <c r="M165" s="105"/>
      <c r="N165" s="105"/>
      <c r="O165" s="105"/>
      <c r="P165" s="105"/>
      <c r="Q165" s="105"/>
      <c r="R165" s="53"/>
      <c r="S165" s="53"/>
      <c r="T165" s="53"/>
      <c r="U165" s="53"/>
      <c r="V165" s="53"/>
      <c r="W165" s="53"/>
      <c r="X165" s="53"/>
      <c r="Y165" s="53"/>
      <c r="Z165" s="53"/>
      <c r="AA165" s="53"/>
      <c r="AB165" s="53"/>
      <c r="AC165" s="53"/>
    </row>
    <row r="166" spans="1:29" s="23" customFormat="1" ht="37.5" customHeight="1">
      <c r="A166" s="48"/>
      <c r="B166" s="52" t="s">
        <v>205</v>
      </c>
      <c r="C166" s="193" t="s">
        <v>277</v>
      </c>
      <c r="D166" s="193"/>
      <c r="E166" s="193"/>
      <c r="F166" s="193"/>
      <c r="G166" s="193"/>
      <c r="H166" s="193"/>
      <c r="I166" s="193"/>
      <c r="J166" s="193"/>
      <c r="K166" s="193"/>
      <c r="L166" s="193"/>
      <c r="M166" s="193"/>
      <c r="N166" s="193"/>
      <c r="O166" s="193"/>
      <c r="P166" s="193"/>
      <c r="Q166" s="193"/>
      <c r="R166" s="53"/>
      <c r="S166" s="53"/>
      <c r="T166" s="53"/>
      <c r="U166" s="53"/>
      <c r="V166" s="53"/>
      <c r="W166" s="53"/>
      <c r="X166" s="53"/>
      <c r="Y166" s="53"/>
      <c r="Z166" s="53"/>
      <c r="AA166" s="53"/>
      <c r="AB166" s="53"/>
      <c r="AC166" s="53"/>
    </row>
    <row r="167" spans="1:29" s="23" customFormat="1" ht="12.75">
      <c r="A167" s="48"/>
      <c r="B167" s="52"/>
      <c r="C167" s="52"/>
      <c r="D167" s="52"/>
      <c r="E167" s="52"/>
      <c r="F167" s="52"/>
      <c r="G167" s="52"/>
      <c r="H167" s="52"/>
      <c r="I167" s="52"/>
      <c r="J167" s="52"/>
      <c r="K167" s="52"/>
      <c r="L167" s="52"/>
      <c r="M167" s="52"/>
      <c r="N167" s="52"/>
      <c r="O167" s="52"/>
      <c r="P167" s="52"/>
      <c r="Q167" s="52"/>
      <c r="R167" s="53"/>
      <c r="S167" s="53"/>
      <c r="T167" s="53"/>
      <c r="U167" s="53"/>
      <c r="V167" s="53"/>
      <c r="W167" s="53"/>
      <c r="X167" s="53"/>
      <c r="Y167" s="53"/>
      <c r="Z167" s="53"/>
      <c r="AA167" s="53"/>
      <c r="AB167" s="53"/>
      <c r="AC167" s="53"/>
    </row>
    <row r="168" spans="1:29" s="23" customFormat="1" ht="38.25">
      <c r="A168" s="48"/>
      <c r="B168" s="194" t="s">
        <v>253</v>
      </c>
      <c r="C168" s="195"/>
      <c r="D168" s="196"/>
      <c r="E168" s="137"/>
      <c r="F168" s="137"/>
      <c r="G168" s="137"/>
      <c r="H168" s="137"/>
      <c r="I168" s="138" t="s">
        <v>254</v>
      </c>
      <c r="J168" s="138" t="s">
        <v>255</v>
      </c>
      <c r="K168" s="125"/>
      <c r="L168" s="149" t="s">
        <v>285</v>
      </c>
      <c r="M168" s="125"/>
      <c r="N168" s="126" t="s">
        <v>257</v>
      </c>
      <c r="O168" s="197" t="s">
        <v>256</v>
      </c>
      <c r="P168" s="198"/>
      <c r="Q168" s="199"/>
      <c r="R168" s="53"/>
      <c r="S168" s="53"/>
      <c r="T168" s="53"/>
      <c r="U168" s="53"/>
      <c r="V168" s="53"/>
      <c r="W168" s="53"/>
      <c r="X168" s="53"/>
      <c r="Y168" s="53"/>
      <c r="Z168" s="53"/>
      <c r="AA168" s="53"/>
      <c r="AB168" s="53"/>
      <c r="AC168" s="53"/>
    </row>
    <row r="169" spans="1:29" s="23" customFormat="1" ht="38.25" customHeight="1">
      <c r="A169" s="50"/>
      <c r="B169" s="166" t="s">
        <v>120</v>
      </c>
      <c r="C169" s="167"/>
      <c r="D169" s="168"/>
      <c r="E169" s="139"/>
      <c r="F169" s="139"/>
      <c r="G169" s="139"/>
      <c r="H169" s="139"/>
      <c r="I169" s="140">
        <v>3500</v>
      </c>
      <c r="J169" s="140">
        <v>3500</v>
      </c>
      <c r="K169" s="141"/>
      <c r="L169" s="145">
        <f>+I169-J169</f>
        <v>0</v>
      </c>
      <c r="M169" s="146"/>
      <c r="N169" s="142">
        <f aca="true" t="shared" si="0" ref="N169:N174">+L169/I169*100</f>
        <v>0</v>
      </c>
      <c r="O169" s="159" t="s">
        <v>85</v>
      </c>
      <c r="P169" s="183"/>
      <c r="Q169" s="184"/>
      <c r="R169" s="220"/>
      <c r="S169" s="220"/>
      <c r="T169" s="220"/>
      <c r="U169" s="53"/>
      <c r="V169" s="53"/>
      <c r="W169" s="53"/>
      <c r="X169" s="53"/>
      <c r="Y169" s="53"/>
      <c r="Z169" s="53"/>
      <c r="AA169" s="53"/>
      <c r="AB169" s="53"/>
      <c r="AC169" s="53"/>
    </row>
    <row r="170" spans="1:29" s="23" customFormat="1" ht="25.5" customHeight="1">
      <c r="A170" s="50"/>
      <c r="B170" s="166" t="s">
        <v>121</v>
      </c>
      <c r="C170" s="167"/>
      <c r="D170" s="168"/>
      <c r="E170" s="139"/>
      <c r="F170" s="139"/>
      <c r="G170" s="139"/>
      <c r="H170" s="139"/>
      <c r="I170" s="140">
        <v>2870</v>
      </c>
      <c r="J170" s="140">
        <v>1399</v>
      </c>
      <c r="K170" s="141"/>
      <c r="L170" s="145">
        <f>+I170-J170</f>
        <v>1471</v>
      </c>
      <c r="M170" s="146"/>
      <c r="N170" s="142">
        <f t="shared" si="0"/>
        <v>51.25435540069686</v>
      </c>
      <c r="O170" s="166" t="s">
        <v>258</v>
      </c>
      <c r="P170" s="167"/>
      <c r="Q170" s="168"/>
      <c r="R170" s="221"/>
      <c r="S170" s="221"/>
      <c r="T170" s="221"/>
      <c r="U170" s="53"/>
      <c r="V170" s="53"/>
      <c r="W170" s="53"/>
      <c r="X170" s="53"/>
      <c r="Y170" s="53"/>
      <c r="Z170" s="53"/>
      <c r="AA170" s="53"/>
      <c r="AB170" s="53"/>
      <c r="AC170" s="53"/>
    </row>
    <row r="171" spans="1:29" s="23" customFormat="1" ht="97.5" customHeight="1">
      <c r="A171" s="50"/>
      <c r="B171" s="166" t="s">
        <v>122</v>
      </c>
      <c r="C171" s="167"/>
      <c r="D171" s="168"/>
      <c r="E171" s="139"/>
      <c r="F171" s="139"/>
      <c r="G171" s="139"/>
      <c r="H171" s="139"/>
      <c r="I171" s="140">
        <v>1320</v>
      </c>
      <c r="J171" s="140">
        <v>1239</v>
      </c>
      <c r="K171" s="141"/>
      <c r="L171" s="145">
        <f>+I171-J171</f>
        <v>81</v>
      </c>
      <c r="M171" s="146"/>
      <c r="N171" s="142">
        <f t="shared" si="0"/>
        <v>6.136363636363637</v>
      </c>
      <c r="O171" s="166" t="s">
        <v>283</v>
      </c>
      <c r="P171" s="167"/>
      <c r="Q171" s="168"/>
      <c r="R171" s="218"/>
      <c r="S171" s="218"/>
      <c r="T171" s="218"/>
      <c r="U171" s="53"/>
      <c r="V171" s="53"/>
      <c r="W171" s="53"/>
      <c r="X171" s="53"/>
      <c r="Y171" s="53"/>
      <c r="Z171" s="53"/>
      <c r="AA171" s="53"/>
      <c r="AB171" s="53"/>
      <c r="AC171" s="53"/>
    </row>
    <row r="172" spans="1:29" s="23" customFormat="1" ht="12.75">
      <c r="A172" s="50"/>
      <c r="B172" s="166" t="s">
        <v>123</v>
      </c>
      <c r="C172" s="167"/>
      <c r="D172" s="168"/>
      <c r="E172" s="139"/>
      <c r="F172" s="139"/>
      <c r="G172" s="139"/>
      <c r="H172" s="139"/>
      <c r="I172" s="140">
        <v>710</v>
      </c>
      <c r="J172" s="140">
        <v>710</v>
      </c>
      <c r="K172" s="141"/>
      <c r="L172" s="145">
        <f>+I172-J172</f>
        <v>0</v>
      </c>
      <c r="M172" s="146"/>
      <c r="N172" s="142">
        <f t="shared" si="0"/>
        <v>0</v>
      </c>
      <c r="O172" s="159" t="s">
        <v>85</v>
      </c>
      <c r="P172" s="183"/>
      <c r="Q172" s="184"/>
      <c r="R172" s="218"/>
      <c r="S172" s="218"/>
      <c r="T172" s="218"/>
      <c r="U172" s="53"/>
      <c r="V172" s="53"/>
      <c r="W172" s="53"/>
      <c r="X172" s="53"/>
      <c r="Y172" s="53"/>
      <c r="Z172" s="53"/>
      <c r="AA172" s="53"/>
      <c r="AB172" s="53"/>
      <c r="AC172" s="53"/>
    </row>
    <row r="173" spans="1:29" s="23" customFormat="1" ht="68.25" customHeight="1">
      <c r="A173" s="50"/>
      <c r="B173" s="187" t="s">
        <v>115</v>
      </c>
      <c r="C173" s="187"/>
      <c r="D173" s="187"/>
      <c r="E173" s="139"/>
      <c r="F173" s="139"/>
      <c r="G173" s="139"/>
      <c r="H173" s="139"/>
      <c r="I173" s="140">
        <v>1500</v>
      </c>
      <c r="J173" s="140">
        <v>878</v>
      </c>
      <c r="K173" s="141"/>
      <c r="L173" s="145">
        <f>+I173-J173</f>
        <v>622</v>
      </c>
      <c r="M173" s="146"/>
      <c r="N173" s="142">
        <f t="shared" si="0"/>
        <v>41.46666666666667</v>
      </c>
      <c r="O173" s="166" t="s">
        <v>284</v>
      </c>
      <c r="P173" s="167"/>
      <c r="Q173" s="168"/>
      <c r="R173" s="218"/>
      <c r="S173" s="218"/>
      <c r="T173" s="218"/>
      <c r="U173" s="53"/>
      <c r="V173" s="53"/>
      <c r="W173" s="53"/>
      <c r="X173" s="53"/>
      <c r="Y173" s="53"/>
      <c r="Z173" s="53"/>
      <c r="AA173" s="53"/>
      <c r="AB173" s="53"/>
      <c r="AC173" s="53"/>
    </row>
    <row r="174" spans="1:29" s="23" customFormat="1" ht="13.5" customHeight="1" thickBot="1">
      <c r="A174" s="48"/>
      <c r="B174" s="134" t="s">
        <v>23</v>
      </c>
      <c r="C174" s="135"/>
      <c r="D174" s="136"/>
      <c r="E174" s="127"/>
      <c r="F174" s="127"/>
      <c r="G174" s="127"/>
      <c r="H174" s="127"/>
      <c r="I174" s="128">
        <f>SUM(I169:I173)</f>
        <v>9900</v>
      </c>
      <c r="J174" s="128">
        <f>SUM(J169:J173)</f>
        <v>7726</v>
      </c>
      <c r="K174" s="129"/>
      <c r="L174" s="147">
        <f>SUM(L169:L173)</f>
        <v>2174</v>
      </c>
      <c r="M174" s="129"/>
      <c r="N174" s="130">
        <f t="shared" si="0"/>
        <v>21.95959595959596</v>
      </c>
      <c r="O174" s="148"/>
      <c r="P174" s="127"/>
      <c r="Q174" s="132"/>
      <c r="R174" s="219"/>
      <c r="S174" s="219"/>
      <c r="T174" s="219"/>
      <c r="U174" s="53"/>
      <c r="V174" s="53"/>
      <c r="W174" s="53"/>
      <c r="X174" s="53"/>
      <c r="Y174" s="53"/>
      <c r="Z174" s="53"/>
      <c r="AA174" s="53"/>
      <c r="AB174" s="53"/>
      <c r="AC174" s="53"/>
    </row>
    <row r="175" spans="1:29" s="23" customFormat="1" ht="12.75">
      <c r="A175" s="48"/>
      <c r="B175" s="52"/>
      <c r="C175" s="52"/>
      <c r="D175" s="52"/>
      <c r="E175" s="52"/>
      <c r="F175" s="52"/>
      <c r="G175" s="52"/>
      <c r="H175" s="52"/>
      <c r="I175" s="52"/>
      <c r="J175" s="52"/>
      <c r="K175" s="52"/>
      <c r="L175" s="52"/>
      <c r="M175" s="52"/>
      <c r="N175" s="52"/>
      <c r="O175" s="52"/>
      <c r="P175" s="52"/>
      <c r="Q175" s="52"/>
      <c r="R175" s="53"/>
      <c r="S175" s="53"/>
      <c r="T175" s="53"/>
      <c r="U175" s="53"/>
      <c r="V175" s="53"/>
      <c r="W175" s="53"/>
      <c r="X175" s="53"/>
      <c r="Y175" s="53"/>
      <c r="Z175" s="53"/>
      <c r="AA175" s="53"/>
      <c r="AB175" s="53"/>
      <c r="AC175" s="53"/>
    </row>
    <row r="176" spans="1:4" ht="12.75">
      <c r="A176" s="11" t="s">
        <v>72</v>
      </c>
      <c r="B176" s="49" t="s">
        <v>109</v>
      </c>
      <c r="C176" s="23"/>
      <c r="D176" s="23"/>
    </row>
    <row r="177" spans="1:4" ht="12.75">
      <c r="A177" s="11"/>
      <c r="B177" s="49"/>
      <c r="C177" s="23"/>
      <c r="D177" s="23"/>
    </row>
    <row r="178" spans="1:17" ht="12.75">
      <c r="A178" s="11"/>
      <c r="B178" s="23"/>
      <c r="C178" s="23"/>
      <c r="D178" s="23"/>
      <c r="O178" s="81" t="s">
        <v>209</v>
      </c>
      <c r="Q178" s="81" t="s">
        <v>209</v>
      </c>
    </row>
    <row r="179" spans="1:17" ht="12.75">
      <c r="A179" s="11"/>
      <c r="B179" s="49"/>
      <c r="C179" s="23"/>
      <c r="D179" s="23"/>
      <c r="O179" s="98" t="s">
        <v>260</v>
      </c>
      <c r="Q179" s="99" t="s">
        <v>137</v>
      </c>
    </row>
    <row r="180" spans="1:17" ht="12.75">
      <c r="A180" s="11"/>
      <c r="O180" s="98" t="s">
        <v>147</v>
      </c>
      <c r="Q180" s="98" t="s">
        <v>147</v>
      </c>
    </row>
    <row r="181" spans="1:15" ht="12.75">
      <c r="A181" s="11"/>
      <c r="B181" s="23" t="s">
        <v>110</v>
      </c>
      <c r="C181" s="23"/>
      <c r="D181" s="23"/>
      <c r="E181" s="23"/>
      <c r="F181" s="23"/>
      <c r="G181" s="23"/>
      <c r="H181" s="23"/>
      <c r="I181" s="23"/>
      <c r="J181" s="23"/>
      <c r="K181" s="23"/>
      <c r="L181" s="23"/>
      <c r="M181" s="23"/>
      <c r="N181" s="23"/>
      <c r="O181" s="48"/>
    </row>
    <row r="182" spans="1:17" ht="12.75">
      <c r="A182" s="11"/>
      <c r="B182" s="23" t="s">
        <v>216</v>
      </c>
      <c r="C182" s="23"/>
      <c r="D182" s="23"/>
      <c r="E182" s="23"/>
      <c r="F182" s="23"/>
      <c r="G182" s="23"/>
      <c r="H182" s="23"/>
      <c r="I182" s="23"/>
      <c r="J182" s="23"/>
      <c r="K182" s="23"/>
      <c r="L182" s="23"/>
      <c r="M182" s="23"/>
      <c r="N182" s="23"/>
      <c r="O182" s="50">
        <f>+'Balance Sheet'!D25</f>
        <v>70</v>
      </c>
      <c r="Q182" s="26">
        <f>+'Balance Sheet'!F25</f>
        <v>179</v>
      </c>
    </row>
    <row r="183" spans="1:15" ht="12.75">
      <c r="A183" s="11"/>
      <c r="B183" s="23" t="s">
        <v>111</v>
      </c>
      <c r="C183" s="23"/>
      <c r="D183" s="23"/>
      <c r="E183" s="23"/>
      <c r="F183" s="23"/>
      <c r="G183" s="23"/>
      <c r="H183" s="23"/>
      <c r="I183" s="23"/>
      <c r="J183" s="23"/>
      <c r="K183" s="23"/>
      <c r="L183" s="23"/>
      <c r="M183" s="23"/>
      <c r="N183" s="23"/>
      <c r="O183" s="50"/>
    </row>
    <row r="184" spans="1:17" ht="12.75">
      <c r="A184" s="11"/>
      <c r="B184" s="23" t="s">
        <v>216</v>
      </c>
      <c r="C184" s="23"/>
      <c r="D184" s="23"/>
      <c r="E184" s="23"/>
      <c r="F184" s="23"/>
      <c r="G184" s="23"/>
      <c r="H184" s="23"/>
      <c r="I184" s="23"/>
      <c r="J184" s="23"/>
      <c r="K184" s="23"/>
      <c r="L184" s="23"/>
      <c r="M184" s="23"/>
      <c r="N184" s="23"/>
      <c r="O184" s="66" t="s">
        <v>129</v>
      </c>
      <c r="Q184" s="26">
        <f>+'Balance Sheet'!F40</f>
        <v>35</v>
      </c>
    </row>
    <row r="185" spans="1:19" ht="13.5" thickBot="1">
      <c r="A185" s="11"/>
      <c r="B185" s="49"/>
      <c r="C185" s="23"/>
      <c r="D185" s="23"/>
      <c r="E185" s="23"/>
      <c r="F185" s="23"/>
      <c r="G185" s="23"/>
      <c r="H185" s="23"/>
      <c r="I185" s="23"/>
      <c r="J185" s="23"/>
      <c r="K185" s="23"/>
      <c r="L185" s="23"/>
      <c r="M185" s="23"/>
      <c r="N185" s="131"/>
      <c r="O185" s="55">
        <f>SUM(O182:O184)</f>
        <v>70</v>
      </c>
      <c r="Q185" s="55">
        <f>SUM(Q182:Q184)</f>
        <v>214</v>
      </c>
      <c r="S185" s="144"/>
    </row>
    <row r="186" spans="1:15" ht="12.75">
      <c r="A186" s="11"/>
      <c r="B186" s="4"/>
      <c r="O186" s="35"/>
    </row>
    <row r="187" spans="1:2" ht="12.75">
      <c r="A187" s="11" t="s">
        <v>73</v>
      </c>
      <c r="B187" s="4" t="s">
        <v>74</v>
      </c>
    </row>
    <row r="188" spans="1:17" ht="12.75">
      <c r="A188" s="13"/>
      <c r="B188" s="190" t="s">
        <v>219</v>
      </c>
      <c r="C188" s="190"/>
      <c r="D188" s="190"/>
      <c r="E188" s="190"/>
      <c r="F188" s="190"/>
      <c r="G188" s="190"/>
      <c r="H188" s="190"/>
      <c r="I188" s="190"/>
      <c r="J188" s="190"/>
      <c r="K188" s="190"/>
      <c r="L188" s="190"/>
      <c r="M188" s="190"/>
      <c r="N188" s="190"/>
      <c r="O188" s="190"/>
      <c r="P188" s="40"/>
      <c r="Q188" s="40"/>
    </row>
    <row r="189" spans="1:17" ht="12.75">
      <c r="A189" s="13"/>
      <c r="B189" s="40"/>
      <c r="C189" s="40"/>
      <c r="D189" s="40"/>
      <c r="E189" s="40"/>
      <c r="F189" s="40"/>
      <c r="G189" s="40"/>
      <c r="H189" s="40"/>
      <c r="I189" s="40"/>
      <c r="J189" s="40"/>
      <c r="K189" s="40"/>
      <c r="L189" s="40"/>
      <c r="M189" s="40"/>
      <c r="N189" s="40"/>
      <c r="O189" s="40"/>
      <c r="P189" s="40"/>
      <c r="Q189" s="40"/>
    </row>
    <row r="190" spans="1:2" ht="12.75">
      <c r="A190" s="11" t="s">
        <v>75</v>
      </c>
      <c r="B190" s="4" t="s">
        <v>84</v>
      </c>
    </row>
    <row r="191" spans="1:2" ht="12.75">
      <c r="A191" s="13"/>
      <c r="B191" s="12" t="s">
        <v>140</v>
      </c>
    </row>
    <row r="192" ht="12.75">
      <c r="A192" s="13"/>
    </row>
    <row r="193" spans="1:2" ht="12.75">
      <c r="A193" s="11" t="s">
        <v>76</v>
      </c>
      <c r="B193" s="4" t="s">
        <v>13</v>
      </c>
    </row>
    <row r="194" spans="1:17" ht="12.75">
      <c r="A194" s="13"/>
      <c r="B194" s="165" t="s">
        <v>206</v>
      </c>
      <c r="C194" s="165"/>
      <c r="D194" s="165"/>
      <c r="E194" s="165"/>
      <c r="F194" s="165"/>
      <c r="G194" s="165"/>
      <c r="H194" s="165"/>
      <c r="I194" s="165"/>
      <c r="J194" s="165"/>
      <c r="K194" s="165"/>
      <c r="L194" s="165"/>
      <c r="M194" s="165"/>
      <c r="N194" s="165"/>
      <c r="O194" s="165"/>
      <c r="P194" s="165"/>
      <c r="Q194" s="165"/>
    </row>
    <row r="195" ht="12.75">
      <c r="A195" s="13"/>
    </row>
    <row r="196" spans="1:2" ht="12.75">
      <c r="A196" s="11" t="s">
        <v>77</v>
      </c>
      <c r="B196" s="4" t="s">
        <v>87</v>
      </c>
    </row>
    <row r="197" spans="1:17" ht="12.75">
      <c r="A197" s="13"/>
      <c r="B197" s="48"/>
      <c r="C197" s="23"/>
      <c r="D197" s="23"/>
      <c r="E197" s="23"/>
      <c r="F197" s="23"/>
      <c r="G197" s="23"/>
      <c r="H197" s="23"/>
      <c r="I197" s="23"/>
      <c r="J197" s="23"/>
      <c r="K197" s="23"/>
      <c r="L197" s="23"/>
      <c r="M197" s="23"/>
      <c r="N197" s="23"/>
      <c r="O197" s="23"/>
      <c r="P197" s="23"/>
      <c r="Q197" s="23"/>
    </row>
    <row r="198" spans="1:17" ht="12.75">
      <c r="A198" s="13"/>
      <c r="B198" s="48"/>
      <c r="C198" s="23"/>
      <c r="D198" s="23"/>
      <c r="E198" s="23"/>
      <c r="F198" s="23"/>
      <c r="G198" s="23"/>
      <c r="H198" s="23"/>
      <c r="I198" s="23"/>
      <c r="J198" s="178" t="s">
        <v>3</v>
      </c>
      <c r="K198" s="178"/>
      <c r="L198" s="178"/>
      <c r="M198" s="1"/>
      <c r="N198" s="178" t="s">
        <v>4</v>
      </c>
      <c r="O198" s="178"/>
      <c r="P198" s="178"/>
      <c r="Q198" s="178"/>
    </row>
    <row r="199" spans="1:17" ht="38.25" customHeight="1">
      <c r="A199" s="13"/>
      <c r="B199" s="48"/>
      <c r="C199" s="23"/>
      <c r="D199" s="23"/>
      <c r="E199" s="23"/>
      <c r="F199" s="23"/>
      <c r="G199" s="23"/>
      <c r="H199" s="23"/>
      <c r="I199" s="23"/>
      <c r="J199" s="104" t="s">
        <v>5</v>
      </c>
      <c r="K199" s="1"/>
      <c r="L199" s="104" t="s">
        <v>180</v>
      </c>
      <c r="M199" s="1"/>
      <c r="N199" s="189" t="s">
        <v>6</v>
      </c>
      <c r="O199" s="189"/>
      <c r="P199" s="1"/>
      <c r="Q199" s="104" t="s">
        <v>181</v>
      </c>
    </row>
    <row r="200" spans="1:17" ht="12.75">
      <c r="A200" s="13"/>
      <c r="B200" s="48"/>
      <c r="C200" s="23"/>
      <c r="D200" s="23"/>
      <c r="E200" s="23"/>
      <c r="F200" s="23"/>
      <c r="G200" s="23"/>
      <c r="H200" s="23"/>
      <c r="I200" s="23"/>
      <c r="J200" s="82" t="s">
        <v>260</v>
      </c>
      <c r="K200" s="82"/>
      <c r="L200" s="82" t="s">
        <v>261</v>
      </c>
      <c r="M200" s="82"/>
      <c r="N200" s="82"/>
      <c r="O200" s="82" t="str">
        <f>+J200</f>
        <v>30.9.2006</v>
      </c>
      <c r="P200" s="82"/>
      <c r="Q200" s="82" t="str">
        <f>+L200</f>
        <v>30.9.2005</v>
      </c>
    </row>
    <row r="201" spans="1:17" ht="12.75">
      <c r="A201" s="13"/>
      <c r="B201" s="48"/>
      <c r="C201" s="23"/>
      <c r="D201" s="23"/>
      <c r="E201" s="23"/>
      <c r="F201" s="23"/>
      <c r="G201" s="23"/>
      <c r="H201" s="23"/>
      <c r="I201" s="23"/>
      <c r="J201" s="98"/>
      <c r="K201" s="23"/>
      <c r="L201" s="98"/>
      <c r="M201" s="23"/>
      <c r="N201" s="23"/>
      <c r="O201" s="98"/>
      <c r="P201" s="98"/>
      <c r="Q201" s="98"/>
    </row>
    <row r="202" spans="1:17" ht="12.75">
      <c r="A202" s="13"/>
      <c r="B202" s="191" t="s">
        <v>217</v>
      </c>
      <c r="C202" s="191"/>
      <c r="D202" s="191"/>
      <c r="E202" s="191"/>
      <c r="F202" s="191"/>
      <c r="G202" s="191"/>
      <c r="H202" s="191"/>
      <c r="I202" s="191"/>
      <c r="J202" s="51">
        <f>+'Income Statements'!E35</f>
        <v>1321</v>
      </c>
      <c r="K202" s="51"/>
      <c r="L202" s="20">
        <f>+'Income Statements'!G38</f>
        <v>746</v>
      </c>
      <c r="M202" s="20"/>
      <c r="N202" s="20"/>
      <c r="O202" s="51">
        <f>+'Income Statements'!I35</f>
        <v>2731</v>
      </c>
      <c r="P202" s="51"/>
      <c r="Q202" s="20">
        <f>+'Income Statements'!K38</f>
        <v>2591</v>
      </c>
    </row>
    <row r="203" spans="1:17" ht="12.75">
      <c r="A203" s="13"/>
      <c r="B203" s="115" t="s">
        <v>246</v>
      </c>
      <c r="C203" s="115"/>
      <c r="D203" s="115"/>
      <c r="E203" s="115"/>
      <c r="F203" s="115"/>
      <c r="G203" s="115"/>
      <c r="H203" s="115"/>
      <c r="I203" s="115"/>
      <c r="J203" s="51"/>
      <c r="K203" s="121"/>
      <c r="L203" s="121"/>
      <c r="M203" s="20"/>
      <c r="N203" s="20"/>
      <c r="O203" s="51"/>
      <c r="P203" s="51"/>
      <c r="Q203" s="20"/>
    </row>
    <row r="204" spans="1:17" ht="12.75">
      <c r="A204" s="13"/>
      <c r="B204" s="164" t="s">
        <v>247</v>
      </c>
      <c r="C204" s="164"/>
      <c r="D204" s="164"/>
      <c r="E204" s="164"/>
      <c r="F204" s="164"/>
      <c r="G204" s="164"/>
      <c r="H204" s="164"/>
      <c r="I204" s="164"/>
      <c r="J204" s="51">
        <v>170793</v>
      </c>
      <c r="K204" s="20"/>
      <c r="L204" s="20">
        <v>158076</v>
      </c>
      <c r="M204" s="20"/>
      <c r="N204" s="20"/>
      <c r="O204" s="51">
        <v>170793</v>
      </c>
      <c r="P204" s="51"/>
      <c r="Q204" s="20">
        <v>130221</v>
      </c>
    </row>
    <row r="205" spans="1:17" ht="12.75">
      <c r="A205" s="13"/>
      <c r="J205" s="51"/>
      <c r="K205" s="20"/>
      <c r="L205" s="20"/>
      <c r="M205" s="20"/>
      <c r="N205" s="20"/>
      <c r="O205" s="51"/>
      <c r="P205" s="51"/>
      <c r="Q205" s="20"/>
    </row>
    <row r="206" spans="1:17" ht="13.5" thickBot="1">
      <c r="A206" s="13"/>
      <c r="B206" s="191" t="s">
        <v>113</v>
      </c>
      <c r="C206" s="191"/>
      <c r="D206" s="191"/>
      <c r="E206" s="191"/>
      <c r="F206" s="191"/>
      <c r="G206" s="191"/>
      <c r="H206" s="191"/>
      <c r="I206" s="191"/>
      <c r="J206" s="102">
        <f>+J202/J204*100</f>
        <v>0.7734509025545544</v>
      </c>
      <c r="K206" s="23"/>
      <c r="L206" s="102">
        <f>+L202/L204*100</f>
        <v>0.4719248968850427</v>
      </c>
      <c r="N206" s="123"/>
      <c r="O206" s="102">
        <f>+O202/O204*100</f>
        <v>1.5990116690965086</v>
      </c>
      <c r="P206" s="103"/>
      <c r="Q206" s="102">
        <f>+Q202/Q204*100</f>
        <v>1.9896944425246315</v>
      </c>
    </row>
    <row r="207" spans="1:17" ht="12.75">
      <c r="A207" s="13"/>
      <c r="B207" s="186"/>
      <c r="C207" s="186"/>
      <c r="D207" s="186"/>
      <c r="E207" s="34"/>
      <c r="F207" s="34"/>
      <c r="G207" s="34"/>
      <c r="H207" s="34"/>
      <c r="I207" s="34"/>
      <c r="J207" s="34"/>
      <c r="K207" s="34"/>
      <c r="L207" s="34"/>
      <c r="M207" s="34"/>
      <c r="N207" s="34"/>
      <c r="O207" s="63"/>
      <c r="P207" s="63"/>
      <c r="Q207" s="63"/>
    </row>
    <row r="208" spans="1:17" ht="25.5" customHeight="1">
      <c r="A208" s="13"/>
      <c r="B208" s="188" t="s">
        <v>112</v>
      </c>
      <c r="C208" s="188"/>
      <c r="D208" s="188"/>
      <c r="E208" s="188"/>
      <c r="F208" s="188"/>
      <c r="G208" s="188"/>
      <c r="H208" s="188"/>
      <c r="I208" s="188"/>
      <c r="J208" s="188"/>
      <c r="K208" s="188"/>
      <c r="L208" s="188"/>
      <c r="M208" s="188"/>
      <c r="N208" s="188"/>
      <c r="O208" s="188"/>
      <c r="P208" s="188"/>
      <c r="Q208" s="188"/>
    </row>
    <row r="209" spans="1:17" ht="12.75">
      <c r="A209" s="13"/>
      <c r="B209" s="13"/>
      <c r="C209" s="13"/>
      <c r="D209" s="13"/>
      <c r="E209" s="34"/>
      <c r="F209" s="34"/>
      <c r="G209" s="34"/>
      <c r="H209" s="34"/>
      <c r="I209" s="34"/>
      <c r="J209" s="34"/>
      <c r="K209" s="34"/>
      <c r="L209" s="34"/>
      <c r="M209" s="34"/>
      <c r="N209" s="34"/>
      <c r="O209" s="34"/>
      <c r="P209" s="34"/>
      <c r="Q209" s="34"/>
    </row>
    <row r="210" spans="1:17" ht="12.75">
      <c r="A210" s="13"/>
      <c r="B210" s="192" t="s">
        <v>287</v>
      </c>
      <c r="C210" s="192"/>
      <c r="D210" s="192"/>
      <c r="E210" s="192"/>
      <c r="F210" s="192"/>
      <c r="G210" s="192"/>
      <c r="H210" s="192"/>
      <c r="I210" s="192"/>
      <c r="J210" s="192"/>
      <c r="K210" s="192"/>
      <c r="L210" s="192"/>
      <c r="M210" s="192"/>
      <c r="N210" s="192"/>
      <c r="O210" s="192"/>
      <c r="P210" s="192"/>
      <c r="Q210" s="192"/>
    </row>
    <row r="211" spans="1:17" ht="12.75">
      <c r="A211" s="13"/>
      <c r="B211" s="192"/>
      <c r="C211" s="192"/>
      <c r="D211" s="192"/>
      <c r="E211" s="192"/>
      <c r="F211" s="192"/>
      <c r="G211" s="192"/>
      <c r="H211" s="192"/>
      <c r="I211" s="192"/>
      <c r="J211" s="192"/>
      <c r="K211" s="192"/>
      <c r="L211" s="192"/>
      <c r="M211" s="192"/>
      <c r="N211" s="192"/>
      <c r="O211" s="192"/>
      <c r="P211" s="192"/>
      <c r="Q211" s="192"/>
    </row>
    <row r="212" spans="1:17" ht="12.75">
      <c r="A212" s="13"/>
      <c r="B212" s="192"/>
      <c r="C212" s="192"/>
      <c r="D212" s="192"/>
      <c r="E212" s="192"/>
      <c r="F212" s="192"/>
      <c r="G212" s="192"/>
      <c r="H212" s="192"/>
      <c r="I212" s="192"/>
      <c r="J212" s="192"/>
      <c r="K212" s="192"/>
      <c r="L212" s="192"/>
      <c r="M212" s="192"/>
      <c r="N212" s="192"/>
      <c r="O212" s="192"/>
      <c r="P212" s="192"/>
      <c r="Q212" s="192"/>
    </row>
    <row r="213" spans="1:17" ht="12.75">
      <c r="A213" s="13"/>
      <c r="B213" s="158"/>
      <c r="C213" s="158"/>
      <c r="D213" s="158"/>
      <c r="E213" s="158"/>
      <c r="F213" s="158"/>
      <c r="G213" s="158"/>
      <c r="H213" s="158"/>
      <c r="I213" s="158"/>
      <c r="J213" s="158"/>
      <c r="K213" s="158"/>
      <c r="L213" s="158"/>
      <c r="M213" s="158"/>
      <c r="N213" s="158"/>
      <c r="O213" s="158"/>
      <c r="P213" s="158"/>
      <c r="Q213" s="158"/>
    </row>
    <row r="214" spans="1:17" ht="12.75">
      <c r="A214" s="13"/>
      <c r="B214" s="13"/>
      <c r="C214" s="13"/>
      <c r="D214" s="13"/>
      <c r="E214" s="34"/>
      <c r="F214" s="34"/>
      <c r="G214" s="34"/>
      <c r="H214" s="34"/>
      <c r="I214" s="34"/>
      <c r="J214" s="34"/>
      <c r="K214" s="34"/>
      <c r="L214" s="34"/>
      <c r="M214" s="34"/>
      <c r="N214" s="34"/>
      <c r="O214" s="34"/>
      <c r="P214" s="34"/>
      <c r="Q214" s="34"/>
    </row>
    <row r="215" spans="1:17" ht="12.75">
      <c r="A215" s="13"/>
      <c r="B215" s="13"/>
      <c r="C215" s="13"/>
      <c r="D215" s="13"/>
      <c r="E215" s="34"/>
      <c r="F215" s="34"/>
      <c r="G215" s="34"/>
      <c r="H215" s="34"/>
      <c r="I215" s="34"/>
      <c r="J215" s="34"/>
      <c r="K215" s="34"/>
      <c r="L215" s="34"/>
      <c r="M215" s="34"/>
      <c r="N215" s="34"/>
      <c r="O215" s="34"/>
      <c r="P215" s="34"/>
      <c r="Q215" s="34"/>
    </row>
    <row r="216" spans="1:17" ht="12.75">
      <c r="A216" s="13"/>
      <c r="B216" s="13"/>
      <c r="C216" s="13"/>
      <c r="D216" s="13"/>
      <c r="E216" s="34"/>
      <c r="F216" s="34"/>
      <c r="G216" s="34"/>
      <c r="H216" s="34"/>
      <c r="I216" s="34"/>
      <c r="J216" s="34"/>
      <c r="K216" s="34"/>
      <c r="L216" s="34"/>
      <c r="M216" s="34"/>
      <c r="N216" s="34"/>
      <c r="O216" s="34"/>
      <c r="P216" s="34"/>
      <c r="Q216" s="34"/>
    </row>
    <row r="217" spans="1:17" ht="12.75">
      <c r="A217" s="13"/>
      <c r="B217" s="13"/>
      <c r="C217" s="13"/>
      <c r="D217" s="13"/>
      <c r="E217" s="34"/>
      <c r="F217" s="34"/>
      <c r="G217" s="34"/>
      <c r="H217" s="34"/>
      <c r="I217" s="34"/>
      <c r="J217" s="34"/>
      <c r="K217" s="34"/>
      <c r="L217" s="34"/>
      <c r="M217" s="34"/>
      <c r="N217" s="34"/>
      <c r="O217" s="34"/>
      <c r="P217" s="34"/>
      <c r="Q217" s="34"/>
    </row>
    <row r="218" ht="12.75">
      <c r="A218" s="4" t="s">
        <v>14</v>
      </c>
    </row>
    <row r="222" ht="12.75">
      <c r="A222" s="12" t="s">
        <v>156</v>
      </c>
    </row>
    <row r="223" ht="12.75">
      <c r="A223" s="12" t="s">
        <v>106</v>
      </c>
    </row>
    <row r="225" ht="12.75">
      <c r="A225" s="12" t="s">
        <v>252</v>
      </c>
    </row>
    <row r="226" spans="1:4" ht="12.75">
      <c r="A226" s="12" t="s">
        <v>15</v>
      </c>
      <c r="B226" s="185" t="s">
        <v>1</v>
      </c>
      <c r="C226" s="185"/>
      <c r="D226" s="185"/>
    </row>
    <row r="227" ht="12.75">
      <c r="A227" s="13"/>
    </row>
    <row r="228" ht="12.75">
      <c r="A228" s="13"/>
    </row>
    <row r="229" ht="12.75">
      <c r="A229" s="13"/>
    </row>
    <row r="230" ht="12.75">
      <c r="A230" s="13"/>
    </row>
    <row r="231" ht="12.75">
      <c r="A231" s="13"/>
    </row>
    <row r="232" ht="12.75">
      <c r="A232" s="13"/>
    </row>
    <row r="233" ht="12.75">
      <c r="A233" s="13"/>
    </row>
    <row r="234" ht="12.75">
      <c r="A234" s="13"/>
    </row>
    <row r="235" ht="12.75">
      <c r="A235" s="13"/>
    </row>
    <row r="238" ht="12.75">
      <c r="A238" s="13"/>
    </row>
    <row r="239" ht="12.75">
      <c r="A239" s="13"/>
    </row>
    <row r="240" ht="12.75">
      <c r="A240" s="13"/>
    </row>
    <row r="241" ht="12.75">
      <c r="A241" s="13"/>
    </row>
    <row r="242" ht="12.75">
      <c r="A242" s="13"/>
    </row>
    <row r="243" ht="12.75">
      <c r="A243" s="13"/>
    </row>
    <row r="244" ht="12.75">
      <c r="A244" s="13"/>
    </row>
    <row r="245" ht="12.75">
      <c r="A245" s="13"/>
    </row>
    <row r="246" ht="12.75">
      <c r="A246" s="13"/>
    </row>
    <row r="247" ht="12.75">
      <c r="A247" s="13"/>
    </row>
    <row r="248" ht="12.75">
      <c r="A248" s="13"/>
    </row>
    <row r="249" ht="12.75">
      <c r="A249" s="13"/>
    </row>
    <row r="250" ht="12.75">
      <c r="A250" s="13"/>
    </row>
    <row r="251" ht="12.75">
      <c r="A251" s="13"/>
    </row>
    <row r="252" ht="12.75">
      <c r="A252" s="13"/>
    </row>
    <row r="253" ht="12.75">
      <c r="A253" s="13"/>
    </row>
    <row r="254" ht="12.75">
      <c r="A254" s="13"/>
    </row>
    <row r="255" ht="12.75">
      <c r="A255" s="13"/>
    </row>
    <row r="256" ht="12.75">
      <c r="A256" s="13"/>
    </row>
    <row r="257" ht="12.75">
      <c r="A257" s="13"/>
    </row>
    <row r="258" ht="12.75">
      <c r="A258" s="13"/>
    </row>
    <row r="259" ht="12.75">
      <c r="A259" s="13"/>
    </row>
  </sheetData>
  <mergeCells count="70">
    <mergeCell ref="B126:Q128"/>
    <mergeCell ref="B130:Q133"/>
    <mergeCell ref="R173:T173"/>
    <mergeCell ref="R174:T174"/>
    <mergeCell ref="R169:T169"/>
    <mergeCell ref="R170:T170"/>
    <mergeCell ref="R171:T171"/>
    <mergeCell ref="R172:T172"/>
    <mergeCell ref="B135:Q137"/>
    <mergeCell ref="B154:Q155"/>
    <mergeCell ref="B107:Q111"/>
    <mergeCell ref="B113:Q115"/>
    <mergeCell ref="B118:Q123"/>
    <mergeCell ref="B49:Q49"/>
    <mergeCell ref="B46:Q46"/>
    <mergeCell ref="B58:E58"/>
    <mergeCell ref="B71:Q72"/>
    <mergeCell ref="B103:Q104"/>
    <mergeCell ref="B67:Q68"/>
    <mergeCell ref="B10:Q11"/>
    <mergeCell ref="B13:Q13"/>
    <mergeCell ref="B64:Q64"/>
    <mergeCell ref="B59:E59"/>
    <mergeCell ref="J55:L55"/>
    <mergeCell ref="N55:Q55"/>
    <mergeCell ref="N56:O56"/>
    <mergeCell ref="B52:Q52"/>
    <mergeCell ref="B15:Q16"/>
    <mergeCell ref="B60:E60"/>
    <mergeCell ref="A1:Q1"/>
    <mergeCell ref="A3:Q3"/>
    <mergeCell ref="A5:Q5"/>
    <mergeCell ref="A2:Q2"/>
    <mergeCell ref="A4:Q4"/>
    <mergeCell ref="B30:Q30"/>
    <mergeCell ref="B34:Q34"/>
    <mergeCell ref="B43:Q43"/>
    <mergeCell ref="C164:Q164"/>
    <mergeCell ref="B140:Q141"/>
    <mergeCell ref="J144:L144"/>
    <mergeCell ref="O144:Q144"/>
    <mergeCell ref="B61:E61"/>
    <mergeCell ref="B62:E62"/>
    <mergeCell ref="B161:Q161"/>
    <mergeCell ref="O169:Q169"/>
    <mergeCell ref="O170:Q170"/>
    <mergeCell ref="B169:D169"/>
    <mergeCell ref="B170:D170"/>
    <mergeCell ref="N145:O145"/>
    <mergeCell ref="C166:Q166"/>
    <mergeCell ref="B168:D168"/>
    <mergeCell ref="O168:Q168"/>
    <mergeCell ref="B226:D226"/>
    <mergeCell ref="B207:D207"/>
    <mergeCell ref="B173:D173"/>
    <mergeCell ref="B208:Q208"/>
    <mergeCell ref="N198:Q198"/>
    <mergeCell ref="N199:O199"/>
    <mergeCell ref="B188:O188"/>
    <mergeCell ref="B206:I206"/>
    <mergeCell ref="B210:Q212"/>
    <mergeCell ref="B202:I202"/>
    <mergeCell ref="J198:L198"/>
    <mergeCell ref="B204:I204"/>
    <mergeCell ref="B194:Q194"/>
    <mergeCell ref="O171:Q171"/>
    <mergeCell ref="O173:Q173"/>
    <mergeCell ref="O172:Q172"/>
    <mergeCell ref="B172:D172"/>
    <mergeCell ref="B171:D171"/>
  </mergeCells>
  <printOptions/>
  <pageMargins left="0.46" right="0.32" top="0.49" bottom="0.5" header="0.5" footer="0.5"/>
  <pageSetup horizontalDpi="600" verticalDpi="600" orientation="portrait" paperSize="9" scale="96" r:id="rId1"/>
  <rowBreaks count="4" manualBreakCount="4">
    <brk id="47" max="16" man="1"/>
    <brk id="90" max="16" man="1"/>
    <brk id="142" max="16" man="1"/>
    <brk id="17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 </cp:lastModifiedBy>
  <cp:lastPrinted>2006-11-16T08:23:46Z</cp:lastPrinted>
  <dcterms:created xsi:type="dcterms:W3CDTF">2001-10-16T10:02:43Z</dcterms:created>
  <dcterms:modified xsi:type="dcterms:W3CDTF">2006-11-16T08:47:19Z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1193459107</vt:i4>
  </property>
  <property fmtid="{D5CDD505-2E9C-101B-9397-08002B2CF9AE}" pid="3" name="_EmailSubject">
    <vt:lpwstr>Tex Cycle - 2nd Q Results</vt:lpwstr>
  </property>
  <property fmtid="{D5CDD505-2E9C-101B-9397-08002B2CF9AE}" pid="4" name="_AuthorEmail">
    <vt:lpwstr>senhance@tm.net.my</vt:lpwstr>
  </property>
  <property fmtid="{D5CDD505-2E9C-101B-9397-08002B2CF9AE}" pid="5" name="_AuthorEmailDisplayName">
    <vt:lpwstr>The Secretariat</vt:lpwstr>
  </property>
  <property fmtid="{D5CDD505-2E9C-101B-9397-08002B2CF9AE}" pid="6" name="_PreviousAdHocReviewCycleID">
    <vt:i4>817726000</vt:i4>
  </property>
  <property fmtid="{D5CDD505-2E9C-101B-9397-08002B2CF9AE}" pid="7" name="_ReviewingToolsShownOnce">
    <vt:lpwstr/>
  </property>
</Properties>
</file>